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Mode d'emploi" sheetId="1" state="visible" r:id="rId1"/>
    <sheet name="Synthèse" sheetId="2" state="visible" r:id="rId2"/>
    <sheet name="Abonnements" sheetId="3" state="visible" r:id="rId3"/>
    <sheet name="Échéancier" sheetId="4" state="visible" r:id="rId4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<sst xmlns="http://schemas.openxmlformats.org/spreadsheetml/2006/main" count="135" uniqueCount="135">
  <si>
    <t xml:space="preserve">MODE D'EMPLOI — SUIVI BUDGET</t>
  </si>
  <si>
    <t>Étape</t>
  </si>
  <si>
    <t>Principe</t>
  </si>
  <si>
    <t xml:space="preserve">1. Revenu</t>
  </si>
  <si>
    <t xml:space="preserve">Renseignez au minimum le revenu mensuel de Personne 1. Le revenu de Personne 2 est facultatif et n'empêche aucun calcul.</t>
  </si>
  <si>
    <t xml:space="preserve">2. Partage foyer</t>
  </si>
  <si>
    <t xml:space="preserve">La part de Personne 1 est réglée à 50 % par défaut. Modifiez-la si nécessaire ; la part de Personne 2 se calcule automatiquement.</t>
  </si>
  <si>
    <t xml:space="preserve">3. Fixes individuelles</t>
  </si>
  <si>
    <t xml:space="preserve">Saisissez uniquement les charges fixes essentielles supportées personnellement par Personne 1.</t>
  </si>
  <si>
    <t xml:space="preserve">4. Fixes foyer</t>
  </si>
  <si>
    <t xml:space="preserve">Saisissez le montant total des charges fixes essentielles du foyer. La synthèse ne retient que la quote-part de Personne 1.</t>
  </si>
  <si>
    <t xml:space="preserve">5. Variables</t>
  </si>
  <si>
    <t xml:space="preserve">Saisissez les dépenses variables réellement supportées par Personne 1 : alimentation, achats, véhicule, carburant, loisirs, sorties, etc.</t>
  </si>
  <si>
    <t xml:space="preserve">6. Abonnements</t>
  </si>
  <si>
    <t xml:space="preserve">Recensez les applications, services, streaming, cloud, domaines et autres prélèvements récurrents dans l'onglet Abonnements.</t>
  </si>
  <si>
    <t xml:space="preserve">7. Pas de lissage</t>
  </si>
  <si>
    <t xml:space="preserve">Un abonnement annuel de 120 € renouvelé en novembre vaut 0 € les autres mois et 120 € en novembre. Il n'est jamais transformé en 10 €/mois.</t>
  </si>
  <si>
    <t xml:space="preserve">8. Synthèse</t>
  </si>
  <si>
    <t xml:space="preserve">Les abonnements dus pendant le mois budgété remontent automatiquement dans les dépenses variables de Personne 1. Pour un abonnement commun, seule sa quote-part est retenue.</t>
  </si>
  <si>
    <t xml:space="preserve">BUDGET MENSUEL</t>
  </si>
  <si>
    <t xml:space="preserve">Le revenu de Personne 1 suffit pour utiliser le fichier. Le revenu du conjoint est facultatif. Les abonnements n'impactent que leur mois réel de prélèvement.</t>
  </si>
  <si>
    <t xml:space="preserve">1. REVENUS</t>
  </si>
  <si>
    <t xml:space="preserve">2. PARAMÈTRES FOYER</t>
  </si>
  <si>
    <t>Paramètre</t>
  </si>
  <si>
    <t>Montant</t>
  </si>
  <si>
    <t>Valeur</t>
  </si>
  <si>
    <t xml:space="preserve">Revenu mensuel — Personne 1</t>
  </si>
  <si>
    <t xml:space="preserve">Part Personne 1 des charges foyer</t>
  </si>
  <si>
    <t xml:space="preserve">Revenu mensuel — Personne 2 (facultatif)</t>
  </si>
  <si>
    <t xml:space="preserve">Part Personne 2 des charges foyer</t>
  </si>
  <si>
    <t xml:space="preserve">Mois budgété</t>
  </si>
  <si>
    <t xml:space="preserve">3. DÉPENSES FIXES INDIVIDUELLES — PERSONNE 1</t>
  </si>
  <si>
    <t xml:space="preserve">4. DÉPENSES FIXES FOYER — MONTANT TOTAL</t>
  </si>
  <si>
    <t>Poste</t>
  </si>
  <si>
    <t>Compte</t>
  </si>
  <si>
    <t>Notes</t>
  </si>
  <si>
    <t xml:space="preserve">Montant foyer</t>
  </si>
  <si>
    <t xml:space="preserve">Logement / crédit personnel</t>
  </si>
  <si>
    <t xml:space="preserve">Compte perso 1</t>
  </si>
  <si>
    <t>Logement</t>
  </si>
  <si>
    <t xml:space="preserve">Compte joint</t>
  </si>
  <si>
    <t xml:space="preserve">Assurance / mutuelle personnelle</t>
  </si>
  <si>
    <t xml:space="preserve">Énergie / eau</t>
  </si>
  <si>
    <t xml:space="preserve">Transport essentiel</t>
  </si>
  <si>
    <t xml:space="preserve">Assurances foyer</t>
  </si>
  <si>
    <t>Télécommunications</t>
  </si>
  <si>
    <t xml:space="preserve">Internet / télécom foyer</t>
  </si>
  <si>
    <t xml:space="preserve">Crédit / remboursement personnel</t>
  </si>
  <si>
    <t xml:space="preserve">Crédit / remboursement commun</t>
  </si>
  <si>
    <t xml:space="preserve">Impôt / taxe personnelle mensualisée</t>
  </si>
  <si>
    <t xml:space="preserve">Impôts / taxes mensualisés</t>
  </si>
  <si>
    <t xml:space="preserve">Autre charge fixe essentielle</t>
  </si>
  <si>
    <t>TOTAL</t>
  </si>
  <si>
    <t xml:space="preserve">5. DÉPENSES VARIABLES — PERSONNE 1</t>
  </si>
  <si>
    <t xml:space="preserve">6. SYNTHÈSE — PERSONNE 1</t>
  </si>
  <si>
    <t>Origine</t>
  </si>
  <si>
    <t>Indicateur</t>
  </si>
  <si>
    <t xml:space="preserve">Achats alimentaires</t>
  </si>
  <si>
    <t>Saisie</t>
  </si>
  <si>
    <t xml:space="preserve">Revenu Personne 1</t>
  </si>
  <si>
    <t xml:space="preserve">Achats non alimentaires</t>
  </si>
  <si>
    <t xml:space="preserve">Dépenses fixes individuelles</t>
  </si>
  <si>
    <t xml:space="preserve">Véhicule — entretien / péages / parking</t>
  </si>
  <si>
    <t xml:space="preserve">Quote-part dépenses fixes foyer</t>
  </si>
  <si>
    <t xml:space="preserve">Carburant / recharge</t>
  </si>
  <si>
    <t xml:space="preserve">Dépenses variables individuelles</t>
  </si>
  <si>
    <t xml:space="preserve">Santé ponctuelle</t>
  </si>
  <si>
    <t xml:space="preserve">dont abonnements ce mois</t>
  </si>
  <si>
    <t>Loisirs</t>
  </si>
  <si>
    <t xml:space="preserve">TOTAL DÉPENSES PERSONNE 1</t>
  </si>
  <si>
    <t xml:space="preserve">Sorties / restaurants</t>
  </si>
  <si>
    <t xml:space="preserve">RESTE DISPONIBLE</t>
  </si>
  <si>
    <t xml:space="preserve">Vacances / week-ends</t>
  </si>
  <si>
    <t xml:space="preserve">Taux de dépenses / revenu</t>
  </si>
  <si>
    <t xml:space="preserve">Imprévus / autres</t>
  </si>
  <si>
    <t xml:space="preserve">Épargne mensuelle</t>
  </si>
  <si>
    <t xml:space="preserve">Abonnements du mois — perso 1</t>
  </si>
  <si>
    <t>Automatique</t>
  </si>
  <si>
    <t xml:space="preserve">Onglet Abonnements</t>
  </si>
  <si>
    <t xml:space="preserve">RESTE APRÈS ÉPARGNE</t>
  </si>
  <si>
    <t xml:space="preserve">Quote-part P1 abonnements du foyer</t>
  </si>
  <si>
    <t xml:space="preserve">Selon clé de partage</t>
  </si>
  <si>
    <t xml:space="preserve">Taux d'épargne / revenu</t>
  </si>
  <si>
    <t xml:space="preserve">Lecture : les charges du foyer sont saisies pour leur montant total puis seule la part de Personne 1 est retenue dans sa synthèse. Les abonnements annuels, semestriels ou trimestriels ne sont jamais lissés : ils sont comptés uniquement le mois où ils sont réellement dus.</t>
  </si>
  <si>
    <t xml:space="preserve">7. RÉPARTITION 50 / 30 / 20 — CIBLES MODIFIABLES</t>
  </si>
  <si>
    <t xml:space="preserve">8. ÉPARGNE MENSUELLE — VENTILATION PAR ACTIF</t>
  </si>
  <si>
    <t>Catégorie</t>
  </si>
  <si>
    <t>Cible</t>
  </si>
  <si>
    <t xml:space="preserve">Montant cible</t>
  </si>
  <si>
    <t>Lecture</t>
  </si>
  <si>
    <t xml:space="preserve">Actif / enveloppe</t>
  </si>
  <si>
    <t xml:space="preserve">Montant mensuel</t>
  </si>
  <si>
    <t xml:space="preserve">% de l'épargne</t>
  </si>
  <si>
    <t xml:space="preserve">Besoins / essentiels</t>
  </si>
  <si>
    <t xml:space="preserve">Référence indicative</t>
  </si>
  <si>
    <t xml:space="preserve">Livrets / liquidités</t>
  </si>
  <si>
    <t xml:space="preserve">Envies / loisirs</t>
  </si>
  <si>
    <t>PEA</t>
  </si>
  <si>
    <t>Épargne</t>
  </si>
  <si>
    <t xml:space="preserve">Cible mensuelle d'épargne</t>
  </si>
  <si>
    <t>CTO</t>
  </si>
  <si>
    <t>Assurance-vie</t>
  </si>
  <si>
    <t>PER</t>
  </si>
  <si>
    <t>Crypto-actifs</t>
  </si>
  <si>
    <t>Autre</t>
  </si>
  <si>
    <t xml:space="preserve">Cible épargne</t>
  </si>
  <si>
    <t xml:space="preserve">Écart vs cible</t>
  </si>
  <si>
    <t xml:space="preserve">TOTAL ÉPARGNE MENSUELLE</t>
  </si>
  <si>
    <t xml:space="preserve">Lecture : la règle 50/30/20 sert de repère et peut être modifiée. L'épargne saisie par actif est déduite du reste disponible mais n'est pas comptée comme une dépense.</t>
  </si>
  <si>
    <t xml:space="preserve">ABONNEMENTS &amp; SERVICES RÉCURRENTS</t>
  </si>
  <si>
    <t xml:space="preserve">Recensez ici les prélèvements non essentiels ou faciles à oublier. Le montant est compté uniquement au mois de l'échéance réelle.</t>
  </si>
  <si>
    <t>Service</t>
  </si>
  <si>
    <t>Périodicité</t>
  </si>
  <si>
    <t xml:space="preserve">Prochain renouvellement</t>
  </si>
  <si>
    <t>Statut</t>
  </si>
  <si>
    <t xml:space="preserve">Service de streaming</t>
  </si>
  <si>
    <t>Streaming</t>
  </si>
  <si>
    <t>Mensuel</t>
  </si>
  <si>
    <t>Actif</t>
  </si>
  <si>
    <t xml:space="preserve">Stockage en ligne</t>
  </si>
  <si>
    <t xml:space="preserve">Cloud / stockage</t>
  </si>
  <si>
    <t xml:space="preserve">Application mobile</t>
  </si>
  <si>
    <t>Application</t>
  </si>
  <si>
    <t>Annuel</t>
  </si>
  <si>
    <t xml:space="preserve">Service de messagerie</t>
  </si>
  <si>
    <t xml:space="preserve">Service numérique</t>
  </si>
  <si>
    <t xml:space="preserve">Nom de domaine</t>
  </si>
  <si>
    <t xml:space="preserve">ÉCHÉANCIER DES ABONNEMENTS — 12 MOIS</t>
  </si>
  <si>
    <t xml:space="preserve">Projection des prélèvements à partir de la prochaine date de renouvellement. Aucun lissage : chaque montant apparaît uniquement lors de son échéance.</t>
  </si>
  <si>
    <t>Mois</t>
  </si>
  <si>
    <t xml:space="preserve">Quote-part P1 du joint</t>
  </si>
  <si>
    <t xml:space="preserve">Impact P1 total</t>
  </si>
  <si>
    <t xml:space="preserve">Impact foyer total</t>
  </si>
  <si>
    <t>Commentaire</t>
  </si>
  <si>
    <t xml:space="preserve">TOTAL 12 MOIS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</si>
</sst>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#,##0.00 &quot;€&quot;"/>
    <numFmt numFmtId="165" formatCode="mmmm yyyy"/>
    <numFmt numFmtId="166" formatCode="0.0%"/>
    <numFmt numFmtId="167" formatCode="#,##0.00 &quot;€&quot;;[Red](#,##0.00 &quot;€&quot;);-"/>
    <numFmt numFmtId="168" formatCode="0.0%;[Red](0.0%);-"/>
    <numFmt numFmtId="169" formatCode="0%;[Red](0%);-"/>
    <numFmt numFmtId="170" formatCode="dd/mm/yyyy"/>
  </numFmts>
  <fonts count="8">
    <font>
      <sz val="11.000000"/>
      <name val="Carlito"/>
    </font>
    <font>
      <b/>
      <sz val="16.000000"/>
      <color indexed="65"/>
      <name val="Carlito"/>
    </font>
    <font>
      <b/>
      <sz val="11.000000"/>
      <color rgb="FF1F2937"/>
      <name val="Carlito"/>
    </font>
    <font>
      <b/>
      <sz val="11.000000"/>
      <name val="Carlito"/>
    </font>
    <font>
      <b/>
      <sz val="11.000000"/>
      <color indexed="65"/>
      <name val="Carlito"/>
    </font>
    <font>
      <i/>
      <sz val="11.000000"/>
      <color rgb="FF1F2937"/>
      <name val="Carlito"/>
    </font>
    <font>
      <sz val="11.000000"/>
      <color indexed="4"/>
      <name val="Carlito"/>
    </font>
    <font>
      <i/>
      <sz val="11.000000"/>
      <color rgb="FF37415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AF2F8"/>
      </patternFill>
    </fill>
    <fill>
      <patternFill patternType="solid">
        <fgColor rgb="FF244F73"/>
      </patternFill>
    </fill>
    <fill>
      <patternFill patternType="solid">
        <fgColor rgb="FFFFF2CC"/>
      </patternFill>
    </fill>
    <fill>
      <patternFill patternType="solid">
        <fgColor rgb="FFE8F3F2"/>
      </patternFill>
    </fill>
    <fill>
      <patternFill patternType="solid">
        <fgColor rgb="FFDCE6F1"/>
      </patternFill>
    </fill>
    <fill>
      <patternFill patternType="solid">
        <fgColor rgb="FFF3F4F6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39">
    <xf fontId="0" fillId="0" borderId="0" numFmtId="0" xfId="0"/>
    <xf fontId="1" fillId="2" borderId="0" numFmtId="0" xfId="0" applyFont="1" applyFill="1" applyAlignment="1">
      <alignment vertical="center"/>
    </xf>
    <xf fontId="2" fillId="3" borderId="0" numFmtId="0" xfId="0" applyFont="1" applyFill="1" applyAlignment="1">
      <alignment vertical="center"/>
    </xf>
    <xf fontId="3" fillId="0" borderId="0" numFmtId="0" xfId="0" applyFont="1"/>
    <xf fontId="0" fillId="0" borderId="0" numFmtId="0" xfId="0" applyAlignment="1">
      <alignment wrapText="1"/>
    </xf>
    <xf fontId="4" fillId="4" borderId="0" numFmtId="0" xfId="0" applyFont="1" applyFill="1" applyAlignment="1">
      <alignment vertical="center"/>
    </xf>
    <xf fontId="0" fillId="5" borderId="0" numFmtId="164" xfId="0" applyNumberFormat="1" applyFill="1"/>
    <xf fontId="0" fillId="5" borderId="0" numFmtId="9" xfId="0" applyNumberFormat="1" applyFill="1"/>
    <xf fontId="0" fillId="6" borderId="0" numFmtId="9" xfId="0" applyNumberFormat="1" applyFill="1"/>
    <xf fontId="0" fillId="6" borderId="0" numFmtId="165" xfId="0" applyNumberFormat="1" applyFill="1"/>
    <xf fontId="0" fillId="5" borderId="0" numFmtId="0" xfId="0" applyFill="1"/>
    <xf fontId="2" fillId="7" borderId="0" numFmtId="0" xfId="0" applyFont="1" applyFill="1"/>
    <xf fontId="2" fillId="7" borderId="0" numFmtId="164" xfId="0" applyNumberFormat="1" applyFont="1" applyFill="1"/>
    <xf fontId="0" fillId="6" borderId="0" numFmtId="164" xfId="0" applyNumberFormat="1" applyFill="1"/>
    <xf fontId="2" fillId="6" borderId="0" numFmtId="164" xfId="0" applyNumberFormat="1" applyFont="1" applyFill="1"/>
    <xf fontId="0" fillId="6" borderId="0" numFmtId="166" xfId="0" applyNumberFormat="1" applyFill="1"/>
    <xf fontId="2" fillId="6" borderId="0" numFmtId="167" xfId="0" applyNumberFormat="1" applyFont="1" applyFill="1"/>
    <xf fontId="2" fillId="6" borderId="0" numFmtId="168" xfId="0" applyNumberFormat="1" applyFont="1" applyFill="1"/>
    <xf fontId="5" fillId="8" borderId="0" numFmtId="0" xfId="0" applyFont="1" applyFill="1" applyAlignment="1">
      <alignment vertical="center" wrapText="1"/>
    </xf>
    <xf fontId="0" fillId="0" borderId="0" numFmtId="0" xfId="0" applyAlignment="1">
      <alignment vertical="center"/>
    </xf>
    <xf fontId="6" fillId="5" borderId="0" numFmtId="169" xfId="0" applyNumberFormat="1" applyFont="1" applyFill="1" applyAlignment="1">
      <alignment horizontal="right" vertical="center"/>
    </xf>
    <xf fontId="0" fillId="6" borderId="0" numFmtId="167" xfId="0" applyNumberFormat="1" applyFill="1" applyAlignment="1">
      <alignment vertical="center"/>
    </xf>
    <xf fontId="0" fillId="0" borderId="0" numFmtId="0" xfId="0" applyAlignment="1">
      <alignment vertical="center" wrapText="1"/>
    </xf>
    <xf fontId="6" fillId="5" borderId="0" numFmtId="167" xfId="0" applyNumberFormat="1" applyFont="1" applyFill="1" applyAlignment="1">
      <alignment vertical="center"/>
    </xf>
    <xf fontId="0" fillId="6" borderId="0" numFmtId="168" xfId="0" applyNumberFormat="1" applyFill="1" applyAlignment="1">
      <alignment vertical="center"/>
    </xf>
    <xf fontId="2" fillId="7" borderId="0" numFmtId="0" xfId="0" applyFont="1" applyFill="1" applyAlignment="1">
      <alignment vertical="center"/>
    </xf>
    <xf fontId="2" fillId="7" borderId="0" numFmtId="169" xfId="0" applyNumberFormat="1" applyFont="1" applyFill="1" applyAlignment="1">
      <alignment horizontal="right" vertical="center"/>
    </xf>
    <xf fontId="2" fillId="7" borderId="0" numFmtId="167" xfId="0" applyNumberFormat="1" applyFont="1" applyFill="1" applyAlignment="1">
      <alignment vertical="center"/>
    </xf>
    <xf fontId="2" fillId="7" borderId="0" numFmtId="0" xfId="0" applyFont="1" applyFill="1" applyAlignment="1">
      <alignment vertical="center" wrapText="1"/>
    </xf>
    <xf fontId="2" fillId="3" borderId="0" numFmtId="167" xfId="0" applyNumberFormat="1" applyFont="1" applyFill="1" applyAlignment="1">
      <alignment vertical="center"/>
    </xf>
    <xf fontId="2" fillId="3" borderId="0" numFmtId="169" xfId="0" applyNumberFormat="1" applyFont="1" applyFill="1" applyAlignment="1">
      <alignment vertical="center"/>
    </xf>
    <xf fontId="2" fillId="3" borderId="0" numFmtId="0" xfId="0" applyFont="1" applyFill="1" applyAlignment="1">
      <alignment vertical="center" wrapText="1"/>
    </xf>
    <xf fontId="0" fillId="3" borderId="0" numFmtId="0" xfId="0" applyFill="1" applyAlignment="1">
      <alignment vertical="center"/>
    </xf>
    <xf fontId="0" fillId="3" borderId="0" numFmtId="167" xfId="0" applyNumberFormat="1" applyFill="1" applyAlignment="1">
      <alignment vertical="center"/>
    </xf>
    <xf fontId="0" fillId="3" borderId="0" numFmtId="0" xfId="0" applyFill="1" applyAlignment="1">
      <alignment vertical="center" wrapText="1"/>
    </xf>
    <xf fontId="2" fillId="7" borderId="0" numFmtId="169" xfId="0" applyNumberFormat="1" applyFont="1" applyFill="1" applyAlignment="1">
      <alignment vertical="center"/>
    </xf>
    <xf fontId="7" fillId="0" borderId="0" numFmtId="0" xfId="0" applyFont="1" applyAlignment="1">
      <alignment vertical="center" wrapText="1"/>
    </xf>
    <xf fontId="0" fillId="5" borderId="0" numFmtId="170" xfId="0" applyNumberFormat="1" applyFill="1"/>
    <xf fontId="0" fillId="0" borderId="0" numFmtId="165" xfId="0" applyNumberFormat="1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DigitalNerdLife">
  <a:themeElements>
    <a:clrScheme name="DigitalNerdLif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DigitalNerdLif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A1" activeCellId="0" sqref="A1"/>
    </sheetView>
  </sheetViews>
  <sheetFormatPr defaultRowHeight="14.25"/>
  <cols>
    <col customWidth="1" min="1" max="1" width="22"/>
    <col customWidth="1" min="2" max="2" width="90"/>
  </cols>
  <sheetData>
    <row r="1" ht="21">
      <c r="A1" s="1" t="s">
        <v>0</v>
      </c>
      <c r="B1" s="1"/>
    </row>
    <row r="3">
      <c r="A3" s="2" t="s">
        <v>1</v>
      </c>
      <c r="B3" s="2" t="s">
        <v>2</v>
      </c>
    </row>
    <row r="4" ht="34" customHeight="1">
      <c r="A4" s="3" t="s">
        <v>3</v>
      </c>
      <c r="B4" s="4" t="s">
        <v>4</v>
      </c>
    </row>
    <row r="5" ht="34" customHeight="1">
      <c r="A5" s="3" t="s">
        <v>5</v>
      </c>
      <c r="B5" s="4" t="s">
        <v>6</v>
      </c>
    </row>
    <row r="6" ht="34" customHeight="1">
      <c r="A6" s="3" t="s">
        <v>7</v>
      </c>
      <c r="B6" s="4" t="s">
        <v>8</v>
      </c>
    </row>
    <row r="7" ht="34" customHeight="1">
      <c r="A7" s="3" t="s">
        <v>9</v>
      </c>
      <c r="B7" s="4" t="s">
        <v>10</v>
      </c>
    </row>
    <row r="8" ht="34" customHeight="1">
      <c r="A8" s="3" t="s">
        <v>11</v>
      </c>
      <c r="B8" s="4" t="s">
        <v>12</v>
      </c>
    </row>
    <row r="9" ht="34" customHeight="1">
      <c r="A9" s="3" t="s">
        <v>13</v>
      </c>
      <c r="B9" s="4" t="s">
        <v>14</v>
      </c>
    </row>
    <row r="10" ht="34" customHeight="1">
      <c r="A10" s="3" t="s">
        <v>15</v>
      </c>
      <c r="B10" s="4" t="s">
        <v>16</v>
      </c>
    </row>
    <row r="11" ht="34" customHeight="1">
      <c r="A11" s="3" t="s">
        <v>17</v>
      </c>
      <c r="B11" s="4" t="s">
        <v>18</v>
      </c>
    </row>
  </sheetData>
  <mergeCells count="1">
    <mergeCell ref="A1:B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3" topLeftCell="A4" activePane="bottomLeft" state="frozen"/>
      <selection activeCell="A1" activeCellId="0" sqref="A1"/>
    </sheetView>
  </sheetViews>
  <sheetFormatPr defaultRowHeight="14.25"/>
  <cols>
    <col customWidth="1" min="1" max="1" width="30"/>
    <col customWidth="1" min="2" max="2" width="16"/>
    <col customWidth="1" min="3" max="3" width="18"/>
    <col customWidth="1" min="4" max="4" width="24"/>
    <col customWidth="1" min="5" max="5" width="3"/>
    <col customWidth="1" min="6" max="6" width="28"/>
    <col customWidth="1" min="7" max="7" width="17"/>
    <col customWidth="1" min="8" max="8" width="16"/>
    <col customWidth="1" min="9" max="9" width="20"/>
  </cols>
  <sheetData>
    <row r="1" ht="28" customHeight="1">
      <c r="A1" s="1" t="s">
        <v>19</v>
      </c>
      <c r="B1" s="1"/>
      <c r="C1" s="1"/>
      <c r="D1" s="1"/>
      <c r="E1" s="1"/>
      <c r="F1" s="1"/>
      <c r="G1" s="1"/>
      <c r="H1" s="1"/>
      <c r="I1" s="1"/>
    </row>
    <row r="2" ht="32" customHeight="1">
      <c r="A2" s="4" t="s">
        <v>20</v>
      </c>
      <c r="B2" s="4"/>
      <c r="C2" s="4"/>
      <c r="D2" s="4"/>
      <c r="E2" s="4"/>
      <c r="F2" s="4"/>
      <c r="G2" s="4"/>
      <c r="H2" s="4"/>
      <c r="I2" s="4"/>
    </row>
    <row r="4">
      <c r="A4" s="5" t="s">
        <v>21</v>
      </c>
      <c r="B4" s="5"/>
      <c r="C4" s="5"/>
      <c r="D4" s="5"/>
      <c r="F4" s="5" t="s">
        <v>22</v>
      </c>
      <c r="G4" s="5"/>
      <c r="H4" s="5"/>
      <c r="I4" s="5"/>
    </row>
    <row r="5">
      <c r="A5" s="2" t="s">
        <v>23</v>
      </c>
      <c r="B5" s="2" t="s">
        <v>24</v>
      </c>
      <c r="F5" s="2" t="s">
        <v>23</v>
      </c>
      <c r="G5" s="2" t="s">
        <v>25</v>
      </c>
    </row>
    <row r="6">
      <c r="A6" t="s">
        <v>26</v>
      </c>
      <c r="B6" s="6">
        <v>0</v>
      </c>
      <c r="F6" t="s">
        <v>27</v>
      </c>
      <c r="G6" s="7">
        <v>0.5</v>
      </c>
    </row>
    <row r="7">
      <c r="A7" t="s">
        <v>28</v>
      </c>
      <c r="B7" s="6">
        <v>0</v>
      </c>
      <c r="F7" t="s">
        <v>29</v>
      </c>
      <c r="G7" s="8">
        <f>1-G6</f>
        <v>0.5</v>
      </c>
    </row>
    <row r="8">
      <c r="F8" t="s">
        <v>30</v>
      </c>
      <c r="G8" s="9">
        <f ca="1">DATE(YEAR(TODAY()),MONTH(TODAY()),1)</f>
        <v>46296</v>
      </c>
    </row>
    <row r="10">
      <c r="A10" s="5" t="s">
        <v>31</v>
      </c>
      <c r="B10" s="5"/>
      <c r="C10" s="5"/>
      <c r="D10" s="5"/>
      <c r="F10" s="5" t="s">
        <v>32</v>
      </c>
      <c r="G10" s="5"/>
      <c r="H10" s="5"/>
      <c r="I10" s="5"/>
    </row>
    <row r="11">
      <c r="A11" s="2" t="s">
        <v>33</v>
      </c>
      <c r="B11" s="2" t="s">
        <v>24</v>
      </c>
      <c r="C11" s="2" t="s">
        <v>34</v>
      </c>
      <c r="D11" s="2" t="s">
        <v>35</v>
      </c>
      <c r="F11" s="2" t="s">
        <v>33</v>
      </c>
      <c r="G11" s="2" t="s">
        <v>36</v>
      </c>
      <c r="H11" s="2" t="s">
        <v>34</v>
      </c>
      <c r="I11" s="2" t="s">
        <v>35</v>
      </c>
    </row>
    <row r="12">
      <c r="A12" t="s">
        <v>37</v>
      </c>
      <c r="B12" s="6">
        <v>0</v>
      </c>
      <c r="C12" t="s">
        <v>38</v>
      </c>
      <c r="D12" s="10"/>
      <c r="F12" t="s">
        <v>39</v>
      </c>
      <c r="G12" s="6">
        <v>0</v>
      </c>
      <c r="H12" t="s">
        <v>40</v>
      </c>
      <c r="I12" s="10"/>
    </row>
    <row r="13">
      <c r="A13" t="s">
        <v>41</v>
      </c>
      <c r="B13" s="6">
        <v>0</v>
      </c>
      <c r="C13" t="s">
        <v>38</v>
      </c>
      <c r="D13" s="10"/>
      <c r="F13" t="s">
        <v>42</v>
      </c>
      <c r="G13" s="6">
        <v>0</v>
      </c>
      <c r="H13" t="s">
        <v>40</v>
      </c>
      <c r="I13" s="10"/>
    </row>
    <row r="14">
      <c r="A14" t="s">
        <v>43</v>
      </c>
      <c r="B14" s="6">
        <v>0</v>
      </c>
      <c r="C14" t="s">
        <v>38</v>
      </c>
      <c r="D14" s="10"/>
      <c r="F14" t="s">
        <v>44</v>
      </c>
      <c r="G14" s="6">
        <v>0</v>
      </c>
      <c r="H14" t="s">
        <v>40</v>
      </c>
      <c r="I14" s="10"/>
    </row>
    <row r="15">
      <c r="A15" t="s">
        <v>45</v>
      </c>
      <c r="B15" s="6">
        <v>0</v>
      </c>
      <c r="C15" t="s">
        <v>38</v>
      </c>
      <c r="D15" s="10"/>
      <c r="F15" t="s">
        <v>46</v>
      </c>
      <c r="G15" s="6">
        <v>0</v>
      </c>
      <c r="H15" t="s">
        <v>40</v>
      </c>
      <c r="I15" s="10"/>
    </row>
    <row r="16">
      <c r="A16" t="s">
        <v>47</v>
      </c>
      <c r="B16" s="6">
        <v>0</v>
      </c>
      <c r="C16" t="s">
        <v>38</v>
      </c>
      <c r="D16" s="10"/>
      <c r="F16" t="s">
        <v>48</v>
      </c>
      <c r="G16" s="6">
        <v>0</v>
      </c>
      <c r="H16" t="s">
        <v>40</v>
      </c>
      <c r="I16" s="10"/>
    </row>
    <row r="17">
      <c r="A17" t="s">
        <v>49</v>
      </c>
      <c r="B17" s="6">
        <v>0</v>
      </c>
      <c r="C17" t="s">
        <v>38</v>
      </c>
      <c r="D17" s="10"/>
      <c r="F17" t="s">
        <v>50</v>
      </c>
      <c r="G17" s="6">
        <v>0</v>
      </c>
      <c r="H17" t="s">
        <v>40</v>
      </c>
      <c r="I17" s="10"/>
    </row>
    <row r="18">
      <c r="A18" t="s">
        <v>51</v>
      </c>
      <c r="B18" s="6">
        <v>0</v>
      </c>
      <c r="C18" t="s">
        <v>38</v>
      </c>
      <c r="D18" s="10"/>
      <c r="F18" t="s">
        <v>51</v>
      </c>
      <c r="G18" s="6">
        <v>0</v>
      </c>
      <c r="H18" t="s">
        <v>40</v>
      </c>
      <c r="I18" s="10"/>
    </row>
    <row r="19">
      <c r="A19" s="11" t="s">
        <v>52</v>
      </c>
      <c r="B19" s="12">
        <f>SUM(B12:B18)</f>
        <v>0</v>
      </c>
      <c r="C19" s="11"/>
      <c r="D19" s="11"/>
      <c r="F19" s="11" t="s">
        <v>52</v>
      </c>
      <c r="G19" s="12">
        <f>SUM(G12:G18)</f>
        <v>0</v>
      </c>
      <c r="H19" s="11"/>
      <c r="I19" s="11"/>
    </row>
    <row r="22">
      <c r="A22" s="5" t="s">
        <v>53</v>
      </c>
      <c r="B22" s="5"/>
      <c r="C22" s="5"/>
      <c r="D22" s="5"/>
      <c r="F22" s="5" t="s">
        <v>54</v>
      </c>
      <c r="G22" s="5"/>
      <c r="H22" s="5"/>
      <c r="I22" s="5"/>
    </row>
    <row r="23">
      <c r="A23" s="2" t="s">
        <v>33</v>
      </c>
      <c r="B23" s="2" t="s">
        <v>24</v>
      </c>
      <c r="C23" s="2" t="s">
        <v>55</v>
      </c>
      <c r="D23" s="2" t="s">
        <v>35</v>
      </c>
      <c r="F23" s="2" t="s">
        <v>56</v>
      </c>
      <c r="G23" s="2" t="s">
        <v>24</v>
      </c>
      <c r="H23" s="2"/>
      <c r="I23" s="2"/>
    </row>
    <row r="24">
      <c r="A24" t="s">
        <v>57</v>
      </c>
      <c r="B24" s="6">
        <v>0</v>
      </c>
      <c r="C24" t="s">
        <v>58</v>
      </c>
      <c r="F24" t="s">
        <v>59</v>
      </c>
      <c r="G24" s="13">
        <f>B6</f>
        <v>0</v>
      </c>
    </row>
    <row r="25">
      <c r="A25" t="s">
        <v>60</v>
      </c>
      <c r="B25" s="6">
        <v>0</v>
      </c>
      <c r="C25" t="s">
        <v>58</v>
      </c>
      <c r="F25" t="s">
        <v>61</v>
      </c>
      <c r="G25" s="13">
        <f>B19</f>
        <v>0</v>
      </c>
    </row>
    <row r="26">
      <c r="A26" t="s">
        <v>62</v>
      </c>
      <c r="B26" s="6">
        <v>0</v>
      </c>
      <c r="C26" t="s">
        <v>58</v>
      </c>
      <c r="F26" t="s">
        <v>63</v>
      </c>
      <c r="G26" s="13">
        <f>G19*G6</f>
        <v>0</v>
      </c>
    </row>
    <row r="27">
      <c r="A27" t="s">
        <v>64</v>
      </c>
      <c r="B27" s="6">
        <v>0</v>
      </c>
      <c r="C27" t="s">
        <v>58</v>
      </c>
      <c r="F27" t="s">
        <v>65</v>
      </c>
      <c r="G27" s="13">
        <f>B35</f>
        <v>0</v>
      </c>
    </row>
    <row r="28">
      <c r="A28" t="s">
        <v>66</v>
      </c>
      <c r="B28" s="6">
        <v>0</v>
      </c>
      <c r="C28" t="s">
        <v>58</v>
      </c>
      <c r="F28" t="s">
        <v>67</v>
      </c>
      <c r="G28" s="13">
        <f>B33+B34</f>
        <v>0</v>
      </c>
    </row>
    <row r="29">
      <c r="A29" t="s">
        <v>68</v>
      </c>
      <c r="B29" s="6">
        <v>0</v>
      </c>
      <c r="C29" t="s">
        <v>58</v>
      </c>
      <c r="F29" s="11" t="s">
        <v>69</v>
      </c>
      <c r="G29" s="14">
        <f>SUM(G25:G27)</f>
        <v>0</v>
      </c>
    </row>
    <row r="30">
      <c r="A30" t="s">
        <v>70</v>
      </c>
      <c r="B30" s="6">
        <v>0</v>
      </c>
      <c r="C30" t="s">
        <v>58</v>
      </c>
      <c r="F30" s="11" t="s">
        <v>71</v>
      </c>
      <c r="G30" s="14">
        <f>G24-G29</f>
        <v>0</v>
      </c>
    </row>
    <row r="31">
      <c r="A31" t="s">
        <v>72</v>
      </c>
      <c r="B31" s="6">
        <v>0</v>
      </c>
      <c r="C31" t="s">
        <v>58</v>
      </c>
      <c r="F31" t="s">
        <v>73</v>
      </c>
      <c r="G31" s="15">
        <f>IFERROR(G29/G24,0)</f>
        <v>0</v>
      </c>
    </row>
    <row r="32">
      <c r="A32" t="s">
        <v>74</v>
      </c>
      <c r="B32" s="6">
        <v>0</v>
      </c>
      <c r="C32" t="s">
        <v>58</v>
      </c>
      <c r="F32" s="11" t="s">
        <v>75</v>
      </c>
      <c r="G32" s="16">
        <f>G51</f>
        <v>0</v>
      </c>
    </row>
    <row r="33">
      <c r="A33" t="s">
        <v>76</v>
      </c>
      <c r="B33" s="13">
        <f>SUMIFS(Abonnements!$D$5:$D$44,Abonnements!$C$5:$C$44,"Compte perso 1",Abonnements!$G$5:$G$44,"Actif",Abonnements!$F$5:$F$44,"&gt;="&amp;$G$8,Abonnements!$F$5:$F$44,"&lt;"&amp;EDATE($G$8,1))</f>
        <v>0</v>
      </c>
      <c r="C33" t="s">
        <v>77</v>
      </c>
      <c r="D33" t="s">
        <v>78</v>
      </c>
      <c r="F33" s="11" t="s">
        <v>79</v>
      </c>
      <c r="G33" s="16">
        <f>G30-G32</f>
        <v>0</v>
      </c>
    </row>
    <row r="34">
      <c r="A34" t="s">
        <v>80</v>
      </c>
      <c r="B34" s="13">
        <f>SUMIFS(Abonnements!$D$5:$D$44,Abonnements!$C$5:$C$44,"Compte joint",Abonnements!$G$5:$G$44,"Actif",Abonnements!$F$5:$F$44,"&gt;="&amp;$G$8,Abonnements!$F$5:$F$44,"&lt;"&amp;EDATE($G$8,1))*$G$6</f>
        <v>0</v>
      </c>
      <c r="C34" t="s">
        <v>77</v>
      </c>
      <c r="D34" t="s">
        <v>81</v>
      </c>
      <c r="F34" s="11" t="s">
        <v>82</v>
      </c>
      <c r="G34" s="17">
        <f>IFERROR(G32/G24,0)</f>
        <v>0</v>
      </c>
    </row>
    <row r="35">
      <c r="A35" s="11" t="s">
        <v>52</v>
      </c>
      <c r="B35" s="12">
        <f>SUM(B24:B34)</f>
        <v>0</v>
      </c>
      <c r="C35" s="11"/>
      <c r="D35" s="11"/>
    </row>
    <row r="38">
      <c r="A38" s="18" t="s">
        <v>83</v>
      </c>
      <c r="B38" s="18"/>
      <c r="C38" s="18"/>
      <c r="D38" s="18"/>
      <c r="E38" s="18"/>
      <c r="F38" s="18"/>
      <c r="G38" s="18"/>
      <c r="H38" s="18"/>
      <c r="I38" s="18"/>
    </row>
    <row r="39">
      <c r="A39" s="18"/>
      <c r="B39" s="18"/>
      <c r="C39" s="18"/>
      <c r="D39" s="18"/>
      <c r="E39" s="18"/>
      <c r="F39" s="18"/>
      <c r="G39" s="18"/>
      <c r="H39" s="18"/>
      <c r="I39" s="18"/>
    </row>
    <row r="40">
      <c r="A40" s="5" t="s">
        <v>84</v>
      </c>
      <c r="B40" s="5"/>
      <c r="C40" s="5"/>
      <c r="D40" s="5"/>
      <c r="E40" s="19"/>
      <c r="F40" s="5" t="s">
        <v>85</v>
      </c>
      <c r="G40" s="5"/>
      <c r="H40" s="5"/>
      <c r="I40" s="5"/>
    </row>
    <row r="41">
      <c r="A41" s="2" t="s">
        <v>86</v>
      </c>
      <c r="B41" s="2" t="s">
        <v>87</v>
      </c>
      <c r="C41" s="2" t="s">
        <v>88</v>
      </c>
      <c r="D41" s="2" t="s">
        <v>89</v>
      </c>
      <c r="E41" s="19"/>
      <c r="F41" s="2" t="s">
        <v>90</v>
      </c>
      <c r="G41" s="2" t="s">
        <v>91</v>
      </c>
      <c r="H41" s="2" t="s">
        <v>92</v>
      </c>
      <c r="I41" s="2" t="s">
        <v>35</v>
      </c>
    </row>
    <row r="42">
      <c r="A42" s="19" t="s">
        <v>93</v>
      </c>
      <c r="B42" s="20">
        <v>0.5</v>
      </c>
      <c r="C42" s="21">
        <f t="shared" ref="C42:C44" si="0">$B$6*B42</f>
        <v>0</v>
      </c>
      <c r="D42" s="22" t="s">
        <v>94</v>
      </c>
      <c r="E42" s="19"/>
      <c r="F42" s="19" t="s">
        <v>95</v>
      </c>
      <c r="G42" s="23">
        <v>0</v>
      </c>
      <c r="H42" s="24">
        <f t="shared" ref="H42:H48" si="1">IFERROR(G42/$G$51,0)</f>
        <v>0</v>
      </c>
      <c r="I42" s="22"/>
    </row>
    <row r="43">
      <c r="A43" s="19" t="s">
        <v>96</v>
      </c>
      <c r="B43" s="20">
        <v>0.29999999999999999</v>
      </c>
      <c r="C43" s="21">
        <f t="shared" si="0"/>
        <v>0</v>
      </c>
      <c r="D43" s="22" t="s">
        <v>94</v>
      </c>
      <c r="E43" s="19"/>
      <c r="F43" s="19" t="s">
        <v>97</v>
      </c>
      <c r="G43" s="23">
        <v>0</v>
      </c>
      <c r="H43" s="24">
        <f t="shared" si="1"/>
        <v>0</v>
      </c>
      <c r="I43" s="22"/>
    </row>
    <row r="44">
      <c r="A44" s="19" t="s">
        <v>98</v>
      </c>
      <c r="B44" s="20">
        <v>0.20000000000000001</v>
      </c>
      <c r="C44" s="21">
        <f t="shared" si="0"/>
        <v>0</v>
      </c>
      <c r="D44" s="22" t="s">
        <v>99</v>
      </c>
      <c r="E44" s="19"/>
      <c r="F44" s="19" t="s">
        <v>100</v>
      </c>
      <c r="G44" s="23">
        <v>0</v>
      </c>
      <c r="H44" s="24">
        <f t="shared" si="1"/>
        <v>0</v>
      </c>
      <c r="I44" s="22"/>
    </row>
    <row r="45">
      <c r="A45" s="25" t="s">
        <v>52</v>
      </c>
      <c r="B45" s="26">
        <f>SUM(B42:B44)</f>
        <v>1</v>
      </c>
      <c r="C45" s="27">
        <f>SUM(C42:C44)</f>
        <v>0</v>
      </c>
      <c r="D45" s="28" t="str">
        <f>IF(ABS(B45-1)&lt;0.0001,"OK","À ajuster : total ≠ 100 %")</f>
        <v>OK</v>
      </c>
      <c r="E45" s="19"/>
      <c r="F45" s="19" t="s">
        <v>101</v>
      </c>
      <c r="G45" s="23">
        <v>0</v>
      </c>
      <c r="H45" s="24">
        <f t="shared" si="1"/>
        <v>0</v>
      </c>
      <c r="I45" s="22"/>
    </row>
    <row r="46">
      <c r="A46" s="19"/>
      <c r="B46" s="19"/>
      <c r="C46" s="19"/>
      <c r="D46" s="19"/>
      <c r="E46" s="19"/>
      <c r="F46" s="19" t="s">
        <v>102</v>
      </c>
      <c r="G46" s="23">
        <v>0</v>
      </c>
      <c r="H46" s="24">
        <f t="shared" si="1"/>
        <v>0</v>
      </c>
      <c r="I46" s="22"/>
    </row>
    <row r="47">
      <c r="A47" s="19"/>
      <c r="B47" s="19"/>
      <c r="C47" s="19"/>
      <c r="D47" s="19"/>
      <c r="E47" s="19"/>
      <c r="F47" s="19" t="s">
        <v>103</v>
      </c>
      <c r="G47" s="23">
        <v>0</v>
      </c>
      <c r="H47" s="24">
        <f t="shared" si="1"/>
        <v>0</v>
      </c>
      <c r="I47" s="22"/>
    </row>
    <row r="48">
      <c r="A48" s="19"/>
      <c r="B48" s="19"/>
      <c r="C48" s="19"/>
      <c r="D48" s="19"/>
      <c r="E48" s="19"/>
      <c r="F48" s="19" t="s">
        <v>104</v>
      </c>
      <c r="G48" s="23">
        <v>0</v>
      </c>
      <c r="H48" s="24">
        <f t="shared" si="1"/>
        <v>0</v>
      </c>
      <c r="I48" s="22"/>
    </row>
    <row r="49">
      <c r="A49" s="19"/>
      <c r="B49" s="19"/>
      <c r="C49" s="19"/>
      <c r="D49" s="19"/>
      <c r="E49" s="19"/>
      <c r="F49" s="2" t="s">
        <v>105</v>
      </c>
      <c r="G49" s="29">
        <f>$C$44</f>
        <v>0</v>
      </c>
      <c r="H49" s="30">
        <f>IFERROR($G$51/$G$49,0)</f>
        <v>0</v>
      </c>
      <c r="I49" s="31" t="str">
        <f>IF(G51&gt;=G49,"Cible atteinte","Sous la cible")</f>
        <v xml:space="preserve">Cible atteinte</v>
      </c>
    </row>
    <row r="50">
      <c r="A50" s="19"/>
      <c r="B50" s="19"/>
      <c r="C50" s="19"/>
      <c r="D50" s="19"/>
      <c r="E50" s="19"/>
      <c r="F50" s="32" t="s">
        <v>106</v>
      </c>
      <c r="G50" s="33">
        <f>$G$51-$G$49</f>
        <v>0</v>
      </c>
      <c r="H50" s="32"/>
      <c r="I50" s="34"/>
    </row>
    <row r="51">
      <c r="A51" s="19"/>
      <c r="B51" s="19"/>
      <c r="C51" s="19"/>
      <c r="D51" s="19"/>
      <c r="E51" s="19"/>
      <c r="F51" s="25" t="s">
        <v>107</v>
      </c>
      <c r="G51" s="27">
        <f>SUM(G42:G48)</f>
        <v>0</v>
      </c>
      <c r="H51" s="35">
        <f>SUM(H42:H48)</f>
        <v>0</v>
      </c>
      <c r="I51" s="28"/>
    </row>
    <row r="52">
      <c r="A52" s="19"/>
      <c r="B52" s="19"/>
      <c r="C52" s="19"/>
      <c r="D52" s="19"/>
      <c r="E52" s="19"/>
      <c r="F52" s="19"/>
      <c r="G52" s="19"/>
      <c r="H52" s="19"/>
      <c r="I52" s="19"/>
    </row>
    <row r="53" ht="30" customHeight="1">
      <c r="A53" s="36" t="s">
        <v>108</v>
      </c>
      <c r="B53" s="36"/>
      <c r="C53" s="36"/>
      <c r="D53" s="36"/>
      <c r="E53" s="36"/>
      <c r="F53" s="36"/>
      <c r="G53" s="36"/>
      <c r="H53" s="36"/>
      <c r="I53" s="36"/>
    </row>
  </sheetData>
  <mergeCells count="12">
    <mergeCell ref="A1:I1"/>
    <mergeCell ref="A2:I2"/>
    <mergeCell ref="A4:D4"/>
    <mergeCell ref="F4:I4"/>
    <mergeCell ref="A10:D10"/>
    <mergeCell ref="F10:I10"/>
    <mergeCell ref="A22:D22"/>
    <mergeCell ref="F22:I22"/>
    <mergeCell ref="A38:I39"/>
    <mergeCell ref="A40:D40"/>
    <mergeCell ref="F40:I40"/>
    <mergeCell ref="A53:I5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D22549D-CC4D-4DBD-A24D-A8C4C241C71A}">
            <xm:f>ABS($B$45-1)&gt;0.0001</xm:f>
            <x14:dxf>
              <font>
                <b/>
                <color rgb="FFB91C1C"/>
              </font>
              <fill>
                <patternFill patternType="solid">
                  <fgColor rgb="FFFCE8E6"/>
                  <bgColor rgb="FFFCE8E6"/>
                </patternFill>
              </fill>
            </x14:dxf>
          </x14:cfRule>
          <xm:sqref>D45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4" topLeftCell="A5" activePane="bottomLeft" state="frozen"/>
      <selection activeCell="A1" activeCellId="0" sqref="A1"/>
    </sheetView>
  </sheetViews>
  <sheetFormatPr defaultRowHeight="15"/>
  <cols>
    <col customWidth="1" min="1" max="1" width="28"/>
    <col customWidth="1" min="2" max="2" width="20"/>
    <col customWidth="1" min="3" max="3" width="18"/>
    <col customWidth="1" min="4" max="4" width="14"/>
    <col customWidth="1" min="5" max="5" width="16"/>
    <col customWidth="1" min="6" max="6" width="20"/>
    <col customWidth="1" min="7" max="7" width="12"/>
    <col customWidth="1" min="8" max="8" width="30"/>
    <col customWidth="1" min="9" max="22" width="0"/>
  </cols>
  <sheetData>
    <row r="1">
      <c r="A1" s="1" t="s">
        <v>109</v>
      </c>
      <c r="B1" s="1"/>
      <c r="C1" s="1"/>
      <c r="D1" s="1"/>
      <c r="E1" s="1"/>
      <c r="F1" s="1"/>
      <c r="G1" s="1"/>
      <c r="H1" s="1"/>
    </row>
    <row r="2" ht="30" customHeight="1">
      <c r="A2" s="4" t="s">
        <v>110</v>
      </c>
      <c r="B2" s="4"/>
      <c r="C2" s="4"/>
      <c r="D2" s="4"/>
      <c r="E2" s="4"/>
      <c r="F2" s="4"/>
      <c r="G2" s="4"/>
      <c r="H2" s="4"/>
    </row>
    <row r="4">
      <c r="A4" s="2" t="s">
        <v>111</v>
      </c>
      <c r="B4" s="2" t="s">
        <v>86</v>
      </c>
      <c r="C4" s="2" t="s">
        <v>34</v>
      </c>
      <c r="D4" s="2" t="s">
        <v>24</v>
      </c>
      <c r="E4" s="2" t="s">
        <v>112</v>
      </c>
      <c r="F4" s="2" t="s">
        <v>113</v>
      </c>
      <c r="G4" s="2" t="s">
        <v>114</v>
      </c>
      <c r="H4" s="2" t="s">
        <v>35</v>
      </c>
    </row>
    <row r="5">
      <c r="A5" s="10" t="s">
        <v>115</v>
      </c>
      <c r="B5" s="10" t="s">
        <v>116</v>
      </c>
      <c r="C5" s="10" t="s">
        <v>38</v>
      </c>
      <c r="D5" s="6">
        <v>0</v>
      </c>
      <c r="E5" s="10" t="s">
        <v>117</v>
      </c>
      <c r="F5" s="37"/>
      <c r="G5" s="10" t="s">
        <v>118</v>
      </c>
      <c r="H5" s="10"/>
    </row>
    <row r="6">
      <c r="A6" s="10" t="s">
        <v>119</v>
      </c>
      <c r="B6" s="10" t="s">
        <v>120</v>
      </c>
      <c r="C6" s="10" t="s">
        <v>40</v>
      </c>
      <c r="D6" s="6">
        <v>0</v>
      </c>
      <c r="E6" s="10" t="s">
        <v>117</v>
      </c>
      <c r="F6" s="37"/>
      <c r="G6" s="10" t="s">
        <v>118</v>
      </c>
      <c r="H6" s="10"/>
    </row>
    <row r="7">
      <c r="A7" s="10" t="s">
        <v>121</v>
      </c>
      <c r="B7" s="10" t="s">
        <v>122</v>
      </c>
      <c r="C7" s="10" t="s">
        <v>38</v>
      </c>
      <c r="D7" s="6">
        <v>0</v>
      </c>
      <c r="E7" s="10" t="s">
        <v>123</v>
      </c>
      <c r="F7" s="37"/>
      <c r="G7" s="10" t="s">
        <v>118</v>
      </c>
      <c r="H7" s="10"/>
    </row>
    <row r="8">
      <c r="A8" s="10" t="s">
        <v>124</v>
      </c>
      <c r="B8" s="10" t="s">
        <v>125</v>
      </c>
      <c r="C8" s="10" t="s">
        <v>38</v>
      </c>
      <c r="D8" s="6">
        <v>0</v>
      </c>
      <c r="E8" s="10" t="s">
        <v>123</v>
      </c>
      <c r="F8" s="37"/>
      <c r="G8" s="10" t="s">
        <v>118</v>
      </c>
      <c r="H8" s="10"/>
    </row>
    <row r="9">
      <c r="A9" s="10" t="s">
        <v>126</v>
      </c>
      <c r="B9" s="10" t="s">
        <v>125</v>
      </c>
      <c r="C9" s="10" t="s">
        <v>38</v>
      </c>
      <c r="D9" s="6">
        <v>0</v>
      </c>
      <c r="E9" s="10" t="s">
        <v>123</v>
      </c>
      <c r="F9" s="37"/>
      <c r="G9" s="10" t="s">
        <v>118</v>
      </c>
      <c r="H9" s="10"/>
    </row>
    <row r="10">
      <c r="A10" s="10"/>
      <c r="B10" s="10"/>
      <c r="C10" s="10" t="s">
        <v>38</v>
      </c>
      <c r="D10" s="6">
        <v>0</v>
      </c>
      <c r="E10" s="10" t="s">
        <v>117</v>
      </c>
      <c r="F10" s="37"/>
      <c r="G10" s="10" t="s">
        <v>118</v>
      </c>
      <c r="H10" s="10"/>
    </row>
    <row r="11">
      <c r="A11" s="10"/>
      <c r="B11" s="10"/>
      <c r="C11" s="10" t="s">
        <v>38</v>
      </c>
      <c r="D11" s="6">
        <v>0</v>
      </c>
      <c r="E11" s="10" t="s">
        <v>117</v>
      </c>
      <c r="F11" s="37"/>
      <c r="G11" s="10" t="s">
        <v>118</v>
      </c>
      <c r="H11" s="10"/>
    </row>
    <row r="12">
      <c r="A12" s="10"/>
      <c r="B12" s="10"/>
      <c r="C12" s="10" t="s">
        <v>38</v>
      </c>
      <c r="D12" s="6">
        <v>0</v>
      </c>
      <c r="E12" s="10" t="s">
        <v>117</v>
      </c>
      <c r="F12" s="37"/>
      <c r="G12" s="10" t="s">
        <v>118</v>
      </c>
      <c r="H12" s="10"/>
    </row>
    <row r="13">
      <c r="A13" s="10"/>
      <c r="B13" s="10"/>
      <c r="C13" s="10" t="s">
        <v>38</v>
      </c>
      <c r="D13" s="6">
        <v>0</v>
      </c>
      <c r="E13" s="10" t="s">
        <v>117</v>
      </c>
      <c r="F13" s="37"/>
      <c r="G13" s="10" t="s">
        <v>118</v>
      </c>
      <c r="H13" s="10"/>
    </row>
    <row r="14">
      <c r="A14" s="10"/>
      <c r="B14" s="10"/>
      <c r="C14" s="10" t="s">
        <v>38</v>
      </c>
      <c r="D14" s="6">
        <v>0</v>
      </c>
      <c r="E14" s="10" t="s">
        <v>117</v>
      </c>
      <c r="F14" s="37"/>
      <c r="G14" s="10" t="s">
        <v>118</v>
      </c>
      <c r="H14" s="10"/>
    </row>
    <row r="15">
      <c r="A15" s="10"/>
      <c r="B15" s="10"/>
      <c r="C15" s="10" t="s">
        <v>38</v>
      </c>
      <c r="D15" s="6">
        <v>0</v>
      </c>
      <c r="E15" s="10" t="s">
        <v>117</v>
      </c>
      <c r="F15" s="37"/>
      <c r="G15" s="10" t="s">
        <v>118</v>
      </c>
      <c r="H15" s="10"/>
    </row>
    <row r="16">
      <c r="A16" s="10"/>
      <c r="B16" s="10"/>
      <c r="C16" s="10" t="s">
        <v>38</v>
      </c>
      <c r="D16" s="6">
        <v>0</v>
      </c>
      <c r="E16" s="10" t="s">
        <v>117</v>
      </c>
      <c r="F16" s="37"/>
      <c r="G16" s="10" t="s">
        <v>118</v>
      </c>
      <c r="H16" s="10"/>
    </row>
    <row r="17">
      <c r="A17" s="10"/>
      <c r="B17" s="10"/>
      <c r="C17" s="10" t="s">
        <v>38</v>
      </c>
      <c r="D17" s="6">
        <v>0</v>
      </c>
      <c r="E17" s="10" t="s">
        <v>117</v>
      </c>
      <c r="F17" s="37"/>
      <c r="G17" s="10" t="s">
        <v>118</v>
      </c>
      <c r="H17" s="10"/>
    </row>
    <row r="18">
      <c r="A18" s="10"/>
      <c r="B18" s="10"/>
      <c r="C18" s="10" t="s">
        <v>38</v>
      </c>
      <c r="D18" s="6">
        <v>0</v>
      </c>
      <c r="E18" s="10" t="s">
        <v>117</v>
      </c>
      <c r="F18" s="37"/>
      <c r="G18" s="10" t="s">
        <v>118</v>
      </c>
      <c r="H18" s="10"/>
    </row>
    <row r="19">
      <c r="A19" s="10"/>
      <c r="B19" s="10"/>
      <c r="C19" s="10" t="s">
        <v>38</v>
      </c>
      <c r="D19" s="6">
        <v>0</v>
      </c>
      <c r="E19" s="10" t="s">
        <v>117</v>
      </c>
      <c r="F19" s="37"/>
      <c r="G19" s="10" t="s">
        <v>118</v>
      </c>
      <c r="H19" s="10"/>
    </row>
    <row r="20">
      <c r="A20" s="10"/>
      <c r="B20" s="10"/>
      <c r="C20" s="10" t="s">
        <v>38</v>
      </c>
      <c r="D20" s="6">
        <v>0</v>
      </c>
      <c r="E20" s="10" t="s">
        <v>117</v>
      </c>
      <c r="F20" s="37"/>
      <c r="G20" s="10" t="s">
        <v>118</v>
      </c>
      <c r="H20" s="10"/>
    </row>
    <row r="21">
      <c r="A21" s="10"/>
      <c r="B21" s="10"/>
      <c r="C21" s="10" t="s">
        <v>38</v>
      </c>
      <c r="D21" s="6">
        <v>0</v>
      </c>
      <c r="E21" s="10" t="s">
        <v>117</v>
      </c>
      <c r="F21" s="37"/>
      <c r="G21" s="10" t="s">
        <v>118</v>
      </c>
      <c r="H21" s="10"/>
    </row>
    <row r="22">
      <c r="A22" s="10"/>
      <c r="B22" s="10"/>
      <c r="C22" s="10" t="s">
        <v>38</v>
      </c>
      <c r="D22" s="6">
        <v>0</v>
      </c>
      <c r="E22" s="10" t="s">
        <v>117</v>
      </c>
      <c r="F22" s="37"/>
      <c r="G22" s="10" t="s">
        <v>118</v>
      </c>
      <c r="H22" s="10"/>
    </row>
    <row r="23">
      <c r="A23" s="10"/>
      <c r="B23" s="10"/>
      <c r="C23" s="10" t="s">
        <v>38</v>
      </c>
      <c r="D23" s="6">
        <v>0</v>
      </c>
      <c r="E23" s="10" t="s">
        <v>117</v>
      </c>
      <c r="F23" s="37"/>
      <c r="G23" s="10" t="s">
        <v>118</v>
      </c>
      <c r="H23" s="10"/>
    </row>
    <row r="24">
      <c r="A24" s="10"/>
      <c r="B24" s="10"/>
      <c r="C24" s="10" t="s">
        <v>38</v>
      </c>
      <c r="D24" s="6">
        <v>0</v>
      </c>
      <c r="E24" s="10" t="s">
        <v>117</v>
      </c>
      <c r="F24" s="37"/>
      <c r="G24" s="10" t="s">
        <v>118</v>
      </c>
      <c r="H24" s="10"/>
    </row>
    <row r="25">
      <c r="A25" s="10"/>
      <c r="B25" s="10"/>
      <c r="C25" s="10" t="s">
        <v>38</v>
      </c>
      <c r="D25" s="6">
        <v>0</v>
      </c>
      <c r="E25" s="10" t="s">
        <v>117</v>
      </c>
      <c r="F25" s="37"/>
      <c r="G25" s="10" t="s">
        <v>118</v>
      </c>
      <c r="H25" s="10"/>
    </row>
    <row r="26">
      <c r="A26" s="10"/>
      <c r="B26" s="10"/>
      <c r="C26" s="10" t="s">
        <v>38</v>
      </c>
      <c r="D26" s="6">
        <v>0</v>
      </c>
      <c r="E26" s="10" t="s">
        <v>117</v>
      </c>
      <c r="F26" s="37"/>
      <c r="G26" s="10" t="s">
        <v>118</v>
      </c>
      <c r="H26" s="10"/>
    </row>
    <row r="27">
      <c r="A27" s="10"/>
      <c r="B27" s="10"/>
      <c r="C27" s="10" t="s">
        <v>38</v>
      </c>
      <c r="D27" s="6">
        <v>0</v>
      </c>
      <c r="E27" s="10" t="s">
        <v>117</v>
      </c>
      <c r="F27" s="37"/>
      <c r="G27" s="10" t="s">
        <v>118</v>
      </c>
      <c r="H27" s="10"/>
    </row>
    <row r="28">
      <c r="A28" s="10"/>
      <c r="B28" s="10"/>
      <c r="C28" s="10" t="s">
        <v>38</v>
      </c>
      <c r="D28" s="6">
        <v>0</v>
      </c>
      <c r="E28" s="10" t="s">
        <v>117</v>
      </c>
      <c r="F28" s="37"/>
      <c r="G28" s="10" t="s">
        <v>118</v>
      </c>
      <c r="H28" s="10"/>
    </row>
    <row r="29">
      <c r="A29" s="10"/>
      <c r="B29" s="10"/>
      <c r="C29" s="10" t="s">
        <v>38</v>
      </c>
      <c r="D29" s="6">
        <v>0</v>
      </c>
      <c r="E29" s="10" t="s">
        <v>117</v>
      </c>
      <c r="F29" s="37"/>
      <c r="G29" s="10" t="s">
        <v>118</v>
      </c>
      <c r="H29" s="10"/>
    </row>
    <row r="30">
      <c r="A30" s="10"/>
      <c r="B30" s="10"/>
      <c r="C30" s="10" t="s">
        <v>38</v>
      </c>
      <c r="D30" s="6">
        <v>0</v>
      </c>
      <c r="E30" s="10" t="s">
        <v>117</v>
      </c>
      <c r="F30" s="37"/>
      <c r="G30" s="10" t="s">
        <v>118</v>
      </c>
      <c r="H30" s="10"/>
    </row>
    <row r="31">
      <c r="A31" s="10"/>
      <c r="B31" s="10"/>
      <c r="C31" s="10" t="s">
        <v>38</v>
      </c>
      <c r="D31" s="6">
        <v>0</v>
      </c>
      <c r="E31" s="10" t="s">
        <v>117</v>
      </c>
      <c r="F31" s="37"/>
      <c r="G31" s="10" t="s">
        <v>118</v>
      </c>
      <c r="H31" s="10"/>
    </row>
    <row r="32">
      <c r="A32" s="10"/>
      <c r="B32" s="10"/>
      <c r="C32" s="10" t="s">
        <v>38</v>
      </c>
      <c r="D32" s="6">
        <v>0</v>
      </c>
      <c r="E32" s="10" t="s">
        <v>117</v>
      </c>
      <c r="F32" s="37"/>
      <c r="G32" s="10" t="s">
        <v>118</v>
      </c>
      <c r="H32" s="10"/>
    </row>
    <row r="33">
      <c r="A33" s="10"/>
      <c r="B33" s="10"/>
      <c r="C33" s="10" t="s">
        <v>38</v>
      </c>
      <c r="D33" s="6">
        <v>0</v>
      </c>
      <c r="E33" s="10" t="s">
        <v>117</v>
      </c>
      <c r="F33" s="37"/>
      <c r="G33" s="10" t="s">
        <v>118</v>
      </c>
      <c r="H33" s="10"/>
    </row>
    <row r="34">
      <c r="A34" s="10"/>
      <c r="B34" s="10"/>
      <c r="C34" s="10" t="s">
        <v>38</v>
      </c>
      <c r="D34" s="6">
        <v>0</v>
      </c>
      <c r="E34" s="10" t="s">
        <v>117</v>
      </c>
      <c r="F34" s="37"/>
      <c r="G34" s="10" t="s">
        <v>118</v>
      </c>
      <c r="H34" s="10"/>
    </row>
    <row r="35">
      <c r="A35" s="10"/>
      <c r="B35" s="10"/>
      <c r="C35" s="10" t="s">
        <v>38</v>
      </c>
      <c r="D35" s="6">
        <v>0</v>
      </c>
      <c r="E35" s="10" t="s">
        <v>117</v>
      </c>
      <c r="F35" s="37"/>
      <c r="G35" s="10" t="s">
        <v>118</v>
      </c>
      <c r="H35" s="10"/>
    </row>
    <row r="36">
      <c r="A36" s="10"/>
      <c r="B36" s="10"/>
      <c r="C36" s="10" t="s">
        <v>38</v>
      </c>
      <c r="D36" s="6">
        <v>0</v>
      </c>
      <c r="E36" s="10" t="s">
        <v>117</v>
      </c>
      <c r="F36" s="37"/>
      <c r="G36" s="10" t="s">
        <v>118</v>
      </c>
      <c r="H36" s="10"/>
    </row>
    <row r="37">
      <c r="A37" s="10"/>
      <c r="B37" s="10"/>
      <c r="C37" s="10" t="s">
        <v>38</v>
      </c>
      <c r="D37" s="6">
        <v>0</v>
      </c>
      <c r="E37" s="10" t="s">
        <v>117</v>
      </c>
      <c r="F37" s="37"/>
      <c r="G37" s="10" t="s">
        <v>118</v>
      </c>
      <c r="H37" s="10"/>
    </row>
    <row r="38">
      <c r="A38" s="10"/>
      <c r="B38" s="10"/>
      <c r="C38" s="10" t="s">
        <v>38</v>
      </c>
      <c r="D38" s="6">
        <v>0</v>
      </c>
      <c r="E38" s="10" t="s">
        <v>117</v>
      </c>
      <c r="F38" s="37"/>
      <c r="G38" s="10" t="s">
        <v>118</v>
      </c>
      <c r="H38" s="10"/>
    </row>
    <row r="39">
      <c r="A39" s="10"/>
      <c r="B39" s="10"/>
      <c r="C39" s="10" t="s">
        <v>38</v>
      </c>
      <c r="D39" s="6">
        <v>0</v>
      </c>
      <c r="E39" s="10" t="s">
        <v>117</v>
      </c>
      <c r="F39" s="37"/>
      <c r="G39" s="10" t="s">
        <v>118</v>
      </c>
      <c r="H39" s="10"/>
    </row>
    <row r="40">
      <c r="A40" s="10"/>
      <c r="B40" s="10"/>
      <c r="C40" s="10" t="s">
        <v>38</v>
      </c>
      <c r="D40" s="6">
        <v>0</v>
      </c>
      <c r="E40" s="10" t="s">
        <v>117</v>
      </c>
      <c r="F40" s="37"/>
      <c r="G40" s="10" t="s">
        <v>118</v>
      </c>
      <c r="H40" s="10"/>
    </row>
    <row r="41">
      <c r="A41" s="10"/>
      <c r="B41" s="10"/>
      <c r="C41" s="10" t="s">
        <v>38</v>
      </c>
      <c r="D41" s="6">
        <v>0</v>
      </c>
      <c r="E41" s="10" t="s">
        <v>117</v>
      </c>
      <c r="F41" s="37"/>
      <c r="G41" s="10" t="s">
        <v>118</v>
      </c>
      <c r="H41" s="10"/>
    </row>
    <row r="42">
      <c r="A42" s="10"/>
      <c r="B42" s="10"/>
      <c r="C42" s="10" t="s">
        <v>38</v>
      </c>
      <c r="D42" s="6">
        <v>0</v>
      </c>
      <c r="E42" s="10" t="s">
        <v>117</v>
      </c>
      <c r="F42" s="37"/>
      <c r="G42" s="10" t="s">
        <v>118</v>
      </c>
      <c r="H42" s="10"/>
    </row>
    <row r="43">
      <c r="A43" s="10"/>
      <c r="B43" s="10"/>
      <c r="C43" s="10" t="s">
        <v>38</v>
      </c>
      <c r="D43" s="6">
        <v>0</v>
      </c>
      <c r="E43" s="10" t="s">
        <v>117</v>
      </c>
      <c r="F43" s="37"/>
      <c r="G43" s="10" t="s">
        <v>118</v>
      </c>
      <c r="H43" s="10"/>
    </row>
    <row r="44">
      <c r="A44" s="10"/>
      <c r="B44" s="10"/>
      <c r="C44" s="10" t="s">
        <v>38</v>
      </c>
      <c r="D44" s="6">
        <v>0</v>
      </c>
      <c r="E44" s="10" t="s">
        <v>117</v>
      </c>
      <c r="F44" s="37"/>
      <c r="G44" s="10" t="s">
        <v>118</v>
      </c>
      <c r="H44" s="10"/>
    </row>
    <row r="50">
      <c r="I50" t="s">
        <v>34</v>
      </c>
      <c r="K50">
        <f>Échéancier!A5</f>
        <v>46296</v>
      </c>
      <c r="L50">
        <f>Échéancier!A6</f>
        <v>46327</v>
      </c>
      <c r="M50">
        <f>Échéancier!A7</f>
        <v>46357</v>
      </c>
      <c r="N50">
        <f>Échéancier!A8</f>
        <v>46388</v>
      </c>
      <c r="O50">
        <f>Échéancier!A9</f>
        <v>46419</v>
      </c>
      <c r="P50">
        <f>Échéancier!A10</f>
        <v>46447</v>
      </c>
      <c r="Q50">
        <f>Échéancier!A11</f>
        <v>46478</v>
      </c>
      <c r="R50">
        <f>Échéancier!A12</f>
        <v>46508</v>
      </c>
      <c r="S50">
        <f>Échéancier!A13</f>
        <v>46539</v>
      </c>
      <c r="T50">
        <f>Échéancier!A14</f>
        <v>46569</v>
      </c>
      <c r="U50">
        <f>Échéancier!A15</f>
        <v>46600</v>
      </c>
      <c r="V50">
        <f>Échéancier!A16</f>
        <v>46631</v>
      </c>
    </row>
    <row r="51">
      <c r="I51" t="str">
        <f t="shared" ref="I51:I55" si="2">C5</f>
        <v xml:space="preserve">Compte perso 1</v>
      </c>
      <c r="K51">
        <f t="shared" ref="K51:K55" si="3">IF(OR($F5="",$G5&lt;&gt;"Actif"),0,IF(AND((YEAR(K$50)*12+MONTH(K$50))&gt;=(YEAR($F5)*12+MONTH($F5)),MOD((YEAR(K$50)*12+MONTH(K$50))-(YEAR($F5)*12+MONTH($F5)),IF($E5="Mensuel",1,IF($E5="Trimestriel",3,IF($E5="Semestriel",6,IF($E5="Annuel",12,999)))))=0),$D5,0))</f>
        <v>0</v>
      </c>
      <c r="L51">
        <f t="shared" ref="L51:L55" si="4">IF(OR($F5="",$G5&lt;&gt;"Actif"),0,IF(AND((YEAR(L$50)*12+MONTH(L$50))&gt;=(YEAR($F5)*12+MONTH($F5)),MOD((YEAR(L$50)*12+MONTH(L$50))-(YEAR($F5)*12+MONTH($F5)),IF($E5="Mensuel",1,IF($E5="Trimestriel",3,IF($E5="Semestriel",6,IF($E5="Annuel",12,999)))))=0),$D5,0))</f>
        <v>0</v>
      </c>
      <c r="M51">
        <f t="shared" ref="M51:M55" si="5">IF(OR($F5="",$G5&lt;&gt;"Actif"),0,IF(AND((YEAR(M$50)*12+MONTH(M$50))&gt;=(YEAR($F5)*12+MONTH($F5)),MOD((YEAR(M$50)*12+MONTH(M$50))-(YEAR($F5)*12+MONTH($F5)),IF($E5="Mensuel",1,IF($E5="Trimestriel",3,IF($E5="Semestriel",6,IF($E5="Annuel",12,999)))))=0),$D5,0))</f>
        <v>0</v>
      </c>
      <c r="N51">
        <f t="shared" ref="N51:N55" si="6">IF(OR($F5="",$G5&lt;&gt;"Actif"),0,IF(AND((YEAR(N$50)*12+MONTH(N$50))&gt;=(YEAR($F5)*12+MONTH($F5)),MOD((YEAR(N$50)*12+MONTH(N$50))-(YEAR($F5)*12+MONTH($F5)),IF($E5="Mensuel",1,IF($E5="Trimestriel",3,IF($E5="Semestriel",6,IF($E5="Annuel",12,999)))))=0),$D5,0))</f>
        <v>0</v>
      </c>
      <c r="O51">
        <f t="shared" ref="O51:O55" si="7">IF(OR($F5="",$G5&lt;&gt;"Actif"),0,IF(AND((YEAR(O$50)*12+MONTH(O$50))&gt;=(YEAR($F5)*12+MONTH($F5)),MOD((YEAR(O$50)*12+MONTH(O$50))-(YEAR($F5)*12+MONTH($F5)),IF($E5="Mensuel",1,IF($E5="Trimestriel",3,IF($E5="Semestriel",6,IF($E5="Annuel",12,999)))))=0),$D5,0))</f>
        <v>0</v>
      </c>
      <c r="P51">
        <f t="shared" ref="P51:P55" si="8">IF(OR($F5="",$G5&lt;&gt;"Actif"),0,IF(AND((YEAR(P$50)*12+MONTH(P$50))&gt;=(YEAR($F5)*12+MONTH($F5)),MOD((YEAR(P$50)*12+MONTH(P$50))-(YEAR($F5)*12+MONTH($F5)),IF($E5="Mensuel",1,IF($E5="Trimestriel",3,IF($E5="Semestriel",6,IF($E5="Annuel",12,999)))))=0),$D5,0))</f>
        <v>0</v>
      </c>
      <c r="Q51">
        <f t="shared" ref="Q51:Q55" si="9">IF(OR($F5="",$G5&lt;&gt;"Actif"),0,IF(AND((YEAR(Q$50)*12+MONTH(Q$50))&gt;=(YEAR($F5)*12+MONTH($F5)),MOD((YEAR(Q$50)*12+MONTH(Q$50))-(YEAR($F5)*12+MONTH($F5)),IF($E5="Mensuel",1,IF($E5="Trimestriel",3,IF($E5="Semestriel",6,IF($E5="Annuel",12,999)))))=0),$D5,0))</f>
        <v>0</v>
      </c>
      <c r="R51">
        <f t="shared" ref="R51:R55" si="10">IF(OR($F5="",$G5&lt;&gt;"Actif"),0,IF(AND((YEAR(R$50)*12+MONTH(R$50))&gt;=(YEAR($F5)*12+MONTH($F5)),MOD((YEAR(R$50)*12+MONTH(R$50))-(YEAR($F5)*12+MONTH($F5)),IF($E5="Mensuel",1,IF($E5="Trimestriel",3,IF($E5="Semestriel",6,IF($E5="Annuel",12,999)))))=0),$D5,0))</f>
        <v>0</v>
      </c>
      <c r="S51">
        <f t="shared" ref="S51:S55" si="11">IF(OR($F5="",$G5&lt;&gt;"Actif"),0,IF(AND((YEAR(S$50)*12+MONTH(S$50))&gt;=(YEAR($F5)*12+MONTH($F5)),MOD((YEAR(S$50)*12+MONTH(S$50))-(YEAR($F5)*12+MONTH($F5)),IF($E5="Mensuel",1,IF($E5="Trimestriel",3,IF($E5="Semestriel",6,IF($E5="Annuel",12,999)))))=0),$D5,0))</f>
        <v>0</v>
      </c>
      <c r="T51">
        <f t="shared" ref="T51:T55" si="12">IF(OR($F5="",$G5&lt;&gt;"Actif"),0,IF(AND((YEAR(T$50)*12+MONTH(T$50))&gt;=(YEAR($F5)*12+MONTH($F5)),MOD((YEAR(T$50)*12+MONTH(T$50))-(YEAR($F5)*12+MONTH($F5)),IF($E5="Mensuel",1,IF($E5="Trimestriel",3,IF($E5="Semestriel",6,IF($E5="Annuel",12,999)))))=0),$D5,0))</f>
        <v>0</v>
      </c>
      <c r="U51">
        <f t="shared" ref="U51:U55" si="13">IF(OR($F5="",$G5&lt;&gt;"Actif"),0,IF(AND((YEAR(U$50)*12+MONTH(U$50))&gt;=(YEAR($F5)*12+MONTH($F5)),MOD((YEAR(U$50)*12+MONTH(U$50))-(YEAR($F5)*12+MONTH($F5)),IF($E5="Mensuel",1,IF($E5="Trimestriel",3,IF($E5="Semestriel",6,IF($E5="Annuel",12,999)))))=0),$D5,0))</f>
        <v>0</v>
      </c>
      <c r="V51">
        <f t="shared" ref="V51:V55" si="14">IF(OR($F5="",$G5&lt;&gt;"Actif"),0,IF(AND((YEAR(V$50)*12+MONTH(V$50))&gt;=(YEAR($F5)*12+MONTH($F5)),MOD((YEAR(V$50)*12+MONTH(V$50))-(YEAR($F5)*12+MONTH($F5)),IF($E5="Mensuel",1,IF($E5="Trimestriel",3,IF($E5="Semestriel",6,IF($E5="Annuel",12,999)))))=0),$D5,0))</f>
        <v>0</v>
      </c>
    </row>
    <row r="52">
      <c r="I52" t="str">
        <f t="shared" si="2"/>
        <v xml:space="preserve">Compte joint</v>
      </c>
      <c r="K52">
        <f t="shared" si="3"/>
        <v>0</v>
      </c>
      <c r="L52">
        <f t="shared" si="4"/>
        <v>0</v>
      </c>
      <c r="M52">
        <f t="shared" si="5"/>
        <v>0</v>
      </c>
      <c r="N52">
        <f t="shared" si="6"/>
        <v>0</v>
      </c>
      <c r="O52">
        <f t="shared" si="7"/>
        <v>0</v>
      </c>
      <c r="P52">
        <f t="shared" si="8"/>
        <v>0</v>
      </c>
      <c r="Q52">
        <f t="shared" si="9"/>
        <v>0</v>
      </c>
      <c r="R52">
        <f t="shared" si="10"/>
        <v>0</v>
      </c>
      <c r="S52">
        <f t="shared" si="11"/>
        <v>0</v>
      </c>
      <c r="T52">
        <f t="shared" si="12"/>
        <v>0</v>
      </c>
      <c r="U52">
        <f t="shared" si="13"/>
        <v>0</v>
      </c>
      <c r="V52">
        <f t="shared" si="14"/>
        <v>0</v>
      </c>
    </row>
    <row r="53">
      <c r="I53" t="str">
        <f t="shared" si="2"/>
        <v xml:space="preserve">Compte perso 1</v>
      </c>
      <c r="K53">
        <f t="shared" si="3"/>
        <v>0</v>
      </c>
      <c r="L53">
        <f t="shared" si="4"/>
        <v>0</v>
      </c>
      <c r="M53">
        <f t="shared" si="5"/>
        <v>0</v>
      </c>
      <c r="N53">
        <f t="shared" si="6"/>
        <v>0</v>
      </c>
      <c r="O53">
        <f t="shared" si="7"/>
        <v>0</v>
      </c>
      <c r="P53">
        <f t="shared" si="8"/>
        <v>0</v>
      </c>
      <c r="Q53">
        <f t="shared" si="9"/>
        <v>0</v>
      </c>
      <c r="R53">
        <f t="shared" si="10"/>
        <v>0</v>
      </c>
      <c r="S53">
        <f t="shared" si="11"/>
        <v>0</v>
      </c>
      <c r="T53">
        <f t="shared" si="12"/>
        <v>0</v>
      </c>
      <c r="U53">
        <f t="shared" si="13"/>
        <v>0</v>
      </c>
      <c r="V53">
        <f t="shared" si="14"/>
        <v>0</v>
      </c>
    </row>
    <row r="54">
      <c r="I54" t="str">
        <f t="shared" si="2"/>
        <v xml:space="preserve">Compte perso 1</v>
      </c>
      <c r="K54">
        <f t="shared" si="3"/>
        <v>0</v>
      </c>
      <c r="L54">
        <f t="shared" si="4"/>
        <v>0</v>
      </c>
      <c r="M54">
        <f t="shared" si="5"/>
        <v>0</v>
      </c>
      <c r="N54">
        <f t="shared" si="6"/>
        <v>0</v>
      </c>
      <c r="O54">
        <f t="shared" si="7"/>
        <v>0</v>
      </c>
      <c r="P54">
        <f t="shared" si="8"/>
        <v>0</v>
      </c>
      <c r="Q54">
        <f t="shared" si="9"/>
        <v>0</v>
      </c>
      <c r="R54">
        <f t="shared" si="10"/>
        <v>0</v>
      </c>
      <c r="S54">
        <f t="shared" si="11"/>
        <v>0</v>
      </c>
      <c r="T54">
        <f t="shared" si="12"/>
        <v>0</v>
      </c>
      <c r="U54">
        <f t="shared" si="13"/>
        <v>0</v>
      </c>
      <c r="V54">
        <f t="shared" si="14"/>
        <v>0</v>
      </c>
    </row>
    <row r="55">
      <c r="I55" t="str">
        <f t="shared" si="2"/>
        <v xml:space="preserve">Compte perso 1</v>
      </c>
      <c r="K55">
        <f t="shared" si="3"/>
        <v>0</v>
      </c>
      <c r="L55">
        <f t="shared" si="4"/>
        <v>0</v>
      </c>
      <c r="M55">
        <f t="shared" si="5"/>
        <v>0</v>
      </c>
      <c r="N55">
        <f t="shared" si="6"/>
        <v>0</v>
      </c>
      <c r="O55">
        <f t="shared" si="7"/>
        <v>0</v>
      </c>
      <c r="P55">
        <f t="shared" si="8"/>
        <v>0</v>
      </c>
      <c r="Q55">
        <f t="shared" si="9"/>
        <v>0</v>
      </c>
      <c r="R55">
        <f t="shared" si="10"/>
        <v>0</v>
      </c>
      <c r="S55">
        <f t="shared" si="11"/>
        <v>0</v>
      </c>
      <c r="T55">
        <f t="shared" si="12"/>
        <v>0</v>
      </c>
      <c r="U55">
        <f t="shared" si="13"/>
        <v>0</v>
      </c>
      <c r="V55">
        <f t="shared" si="14"/>
        <v>0</v>
      </c>
    </row>
    <row r="56">
      <c r="I56" t="str">
        <f t="shared" ref="I56:I90" si="15">C10</f>
        <v xml:space="preserve">Compte perso 1</v>
      </c>
      <c r="K56">
        <f t="shared" ref="K56:K90" si="16">IF(OR($F10="",$G10&lt;&gt;"Actif"),0,IF(AND((YEAR(K$50)*12+MONTH(K$50))&gt;=(YEAR($F10)*12+MONTH($F10)),MOD((YEAR(K$50)*12+MONTH(K$50))-(YEAR($F10)*12+MONTH($F10)),IF($E10="Mensuel",1,IF($E10="Trimestriel",3,IF($E10="Semestriel",6,IF($E10="Annuel",12,999)))))=0),$D10,0))</f>
        <v>0</v>
      </c>
      <c r="L56">
        <f t="shared" ref="L56:L90" si="17">IF(OR($F10="",$G10&lt;&gt;"Actif"),0,IF(AND((YEAR(L$50)*12+MONTH(L$50))&gt;=(YEAR($F10)*12+MONTH($F10)),MOD((YEAR(L$50)*12+MONTH(L$50))-(YEAR($F10)*12+MONTH($F10)),IF($E10="Mensuel",1,IF($E10="Trimestriel",3,IF($E10="Semestriel",6,IF($E10="Annuel",12,999)))))=0),$D10,0))</f>
        <v>0</v>
      </c>
      <c r="M56">
        <f t="shared" ref="M56:M90" si="18">IF(OR($F10="",$G10&lt;&gt;"Actif"),0,IF(AND((YEAR(M$50)*12+MONTH(M$50))&gt;=(YEAR($F10)*12+MONTH($F10)),MOD((YEAR(M$50)*12+MONTH(M$50))-(YEAR($F10)*12+MONTH($F10)),IF($E10="Mensuel",1,IF($E10="Trimestriel",3,IF($E10="Semestriel",6,IF($E10="Annuel",12,999)))))=0),$D10,0))</f>
        <v>0</v>
      </c>
      <c r="N56">
        <f t="shared" ref="N56:N90" si="19">IF(OR($F10="",$G10&lt;&gt;"Actif"),0,IF(AND((YEAR(N$50)*12+MONTH(N$50))&gt;=(YEAR($F10)*12+MONTH($F10)),MOD((YEAR(N$50)*12+MONTH(N$50))-(YEAR($F10)*12+MONTH($F10)),IF($E10="Mensuel",1,IF($E10="Trimestriel",3,IF($E10="Semestriel",6,IF($E10="Annuel",12,999)))))=0),$D10,0))</f>
        <v>0</v>
      </c>
      <c r="O56">
        <f t="shared" ref="O56:O90" si="20">IF(OR($F10="",$G10&lt;&gt;"Actif"),0,IF(AND((YEAR(O$50)*12+MONTH(O$50))&gt;=(YEAR($F10)*12+MONTH($F10)),MOD((YEAR(O$50)*12+MONTH(O$50))-(YEAR($F10)*12+MONTH($F10)),IF($E10="Mensuel",1,IF($E10="Trimestriel",3,IF($E10="Semestriel",6,IF($E10="Annuel",12,999)))))=0),$D10,0))</f>
        <v>0</v>
      </c>
      <c r="P56">
        <f t="shared" ref="P56:P90" si="21">IF(OR($F10="",$G10&lt;&gt;"Actif"),0,IF(AND((YEAR(P$50)*12+MONTH(P$50))&gt;=(YEAR($F10)*12+MONTH($F10)),MOD((YEAR(P$50)*12+MONTH(P$50))-(YEAR($F10)*12+MONTH($F10)),IF($E10="Mensuel",1,IF($E10="Trimestriel",3,IF($E10="Semestriel",6,IF($E10="Annuel",12,999)))))=0),$D10,0))</f>
        <v>0</v>
      </c>
      <c r="Q56">
        <f t="shared" ref="Q56:Q90" si="22">IF(OR($F10="",$G10&lt;&gt;"Actif"),0,IF(AND((YEAR(Q$50)*12+MONTH(Q$50))&gt;=(YEAR($F10)*12+MONTH($F10)),MOD((YEAR(Q$50)*12+MONTH(Q$50))-(YEAR($F10)*12+MONTH($F10)),IF($E10="Mensuel",1,IF($E10="Trimestriel",3,IF($E10="Semestriel",6,IF($E10="Annuel",12,999)))))=0),$D10,0))</f>
        <v>0</v>
      </c>
      <c r="R56">
        <f t="shared" ref="R56:R90" si="23">IF(OR($F10="",$G10&lt;&gt;"Actif"),0,IF(AND((YEAR(R$50)*12+MONTH(R$50))&gt;=(YEAR($F10)*12+MONTH($F10)),MOD((YEAR(R$50)*12+MONTH(R$50))-(YEAR($F10)*12+MONTH($F10)),IF($E10="Mensuel",1,IF($E10="Trimestriel",3,IF($E10="Semestriel",6,IF($E10="Annuel",12,999)))))=0),$D10,0))</f>
        <v>0</v>
      </c>
      <c r="S56">
        <f t="shared" ref="S56:S90" si="24">IF(OR($F10="",$G10&lt;&gt;"Actif"),0,IF(AND((YEAR(S$50)*12+MONTH(S$50))&gt;=(YEAR($F10)*12+MONTH($F10)),MOD((YEAR(S$50)*12+MONTH(S$50))-(YEAR($F10)*12+MONTH($F10)),IF($E10="Mensuel",1,IF($E10="Trimestriel",3,IF($E10="Semestriel",6,IF($E10="Annuel",12,999)))))=0),$D10,0))</f>
        <v>0</v>
      </c>
      <c r="T56">
        <f t="shared" ref="T56:T90" si="25">IF(OR($F10="",$G10&lt;&gt;"Actif"),0,IF(AND((YEAR(T$50)*12+MONTH(T$50))&gt;=(YEAR($F10)*12+MONTH($F10)),MOD((YEAR(T$50)*12+MONTH(T$50))-(YEAR($F10)*12+MONTH($F10)),IF($E10="Mensuel",1,IF($E10="Trimestriel",3,IF($E10="Semestriel",6,IF($E10="Annuel",12,999)))))=0),$D10,0))</f>
        <v>0</v>
      </c>
      <c r="U56">
        <f t="shared" ref="U56:U90" si="26">IF(OR($F10="",$G10&lt;&gt;"Actif"),0,IF(AND((YEAR(U$50)*12+MONTH(U$50))&gt;=(YEAR($F10)*12+MONTH($F10)),MOD((YEAR(U$50)*12+MONTH(U$50))-(YEAR($F10)*12+MONTH($F10)),IF($E10="Mensuel",1,IF($E10="Trimestriel",3,IF($E10="Semestriel",6,IF($E10="Annuel",12,999)))))=0),$D10,0))</f>
        <v>0</v>
      </c>
      <c r="V56">
        <f t="shared" ref="V56:V90" si="27">IF(OR($F10="",$G10&lt;&gt;"Actif"),0,IF(AND((YEAR(V$50)*12+MONTH(V$50))&gt;=(YEAR($F10)*12+MONTH($F10)),MOD((YEAR(V$50)*12+MONTH(V$50))-(YEAR($F10)*12+MONTH($F10)),IF($E10="Mensuel",1,IF($E10="Trimestriel",3,IF($E10="Semestriel",6,IF($E10="Annuel",12,999)))))=0),$D10,0))</f>
        <v>0</v>
      </c>
    </row>
    <row r="57">
      <c r="I57" t="str">
        <f t="shared" si="15"/>
        <v xml:space="preserve">Compte perso 1</v>
      </c>
      <c r="K57">
        <f t="shared" si="16"/>
        <v>0</v>
      </c>
      <c r="L57">
        <f t="shared" si="17"/>
        <v>0</v>
      </c>
      <c r="M57">
        <f t="shared" si="18"/>
        <v>0</v>
      </c>
      <c r="N57">
        <f t="shared" si="19"/>
        <v>0</v>
      </c>
      <c r="O57">
        <f t="shared" si="20"/>
        <v>0</v>
      </c>
      <c r="P57">
        <f t="shared" si="21"/>
        <v>0</v>
      </c>
      <c r="Q57">
        <f t="shared" si="22"/>
        <v>0</v>
      </c>
      <c r="R57">
        <f t="shared" si="23"/>
        <v>0</v>
      </c>
      <c r="S57">
        <f t="shared" si="24"/>
        <v>0</v>
      </c>
      <c r="T57">
        <f t="shared" si="25"/>
        <v>0</v>
      </c>
      <c r="U57">
        <f t="shared" si="26"/>
        <v>0</v>
      </c>
      <c r="V57">
        <f t="shared" si="27"/>
        <v>0</v>
      </c>
    </row>
    <row r="58">
      <c r="I58" t="str">
        <f t="shared" si="15"/>
        <v xml:space="preserve">Compte perso 1</v>
      </c>
      <c r="K58">
        <f t="shared" si="16"/>
        <v>0</v>
      </c>
      <c r="L58">
        <f t="shared" si="17"/>
        <v>0</v>
      </c>
      <c r="M58">
        <f t="shared" si="18"/>
        <v>0</v>
      </c>
      <c r="N58">
        <f t="shared" si="19"/>
        <v>0</v>
      </c>
      <c r="O58">
        <f t="shared" si="20"/>
        <v>0</v>
      </c>
      <c r="P58">
        <f t="shared" si="21"/>
        <v>0</v>
      </c>
      <c r="Q58">
        <f t="shared" si="22"/>
        <v>0</v>
      </c>
      <c r="R58">
        <f t="shared" si="23"/>
        <v>0</v>
      </c>
      <c r="S58">
        <f t="shared" si="24"/>
        <v>0</v>
      </c>
      <c r="T58">
        <f t="shared" si="25"/>
        <v>0</v>
      </c>
      <c r="U58">
        <f t="shared" si="26"/>
        <v>0</v>
      </c>
      <c r="V58">
        <f t="shared" si="27"/>
        <v>0</v>
      </c>
    </row>
    <row r="59">
      <c r="I59" t="str">
        <f t="shared" si="15"/>
        <v xml:space="preserve">Compte perso 1</v>
      </c>
      <c r="K59">
        <f t="shared" si="16"/>
        <v>0</v>
      </c>
      <c r="L59">
        <f t="shared" si="17"/>
        <v>0</v>
      </c>
      <c r="M59">
        <f t="shared" si="18"/>
        <v>0</v>
      </c>
      <c r="N59">
        <f t="shared" si="19"/>
        <v>0</v>
      </c>
      <c r="O59">
        <f t="shared" si="20"/>
        <v>0</v>
      </c>
      <c r="P59">
        <f t="shared" si="21"/>
        <v>0</v>
      </c>
      <c r="Q59">
        <f t="shared" si="22"/>
        <v>0</v>
      </c>
      <c r="R59">
        <f t="shared" si="23"/>
        <v>0</v>
      </c>
      <c r="S59">
        <f t="shared" si="24"/>
        <v>0</v>
      </c>
      <c r="T59">
        <f t="shared" si="25"/>
        <v>0</v>
      </c>
      <c r="U59">
        <f t="shared" si="26"/>
        <v>0</v>
      </c>
      <c r="V59">
        <f t="shared" si="27"/>
        <v>0</v>
      </c>
    </row>
    <row r="60">
      <c r="I60" t="str">
        <f t="shared" si="15"/>
        <v xml:space="preserve">Compte perso 1</v>
      </c>
      <c r="K60">
        <f t="shared" si="16"/>
        <v>0</v>
      </c>
      <c r="L60">
        <f t="shared" si="17"/>
        <v>0</v>
      </c>
      <c r="M60">
        <f t="shared" si="18"/>
        <v>0</v>
      </c>
      <c r="N60">
        <f t="shared" si="19"/>
        <v>0</v>
      </c>
      <c r="O60">
        <f t="shared" si="20"/>
        <v>0</v>
      </c>
      <c r="P60">
        <f t="shared" si="21"/>
        <v>0</v>
      </c>
      <c r="Q60">
        <f t="shared" si="22"/>
        <v>0</v>
      </c>
      <c r="R60">
        <f t="shared" si="23"/>
        <v>0</v>
      </c>
      <c r="S60">
        <f t="shared" si="24"/>
        <v>0</v>
      </c>
      <c r="T60">
        <f t="shared" si="25"/>
        <v>0</v>
      </c>
      <c r="U60">
        <f t="shared" si="26"/>
        <v>0</v>
      </c>
      <c r="V60">
        <f t="shared" si="27"/>
        <v>0</v>
      </c>
    </row>
    <row r="61">
      <c r="I61" t="str">
        <f t="shared" si="15"/>
        <v xml:space="preserve">Compte perso 1</v>
      </c>
      <c r="K61">
        <f t="shared" si="16"/>
        <v>0</v>
      </c>
      <c r="L61">
        <f t="shared" si="17"/>
        <v>0</v>
      </c>
      <c r="M61">
        <f t="shared" si="18"/>
        <v>0</v>
      </c>
      <c r="N61">
        <f t="shared" si="19"/>
        <v>0</v>
      </c>
      <c r="O61">
        <f t="shared" si="20"/>
        <v>0</v>
      </c>
      <c r="P61">
        <f t="shared" si="21"/>
        <v>0</v>
      </c>
      <c r="Q61">
        <f t="shared" si="22"/>
        <v>0</v>
      </c>
      <c r="R61">
        <f t="shared" si="23"/>
        <v>0</v>
      </c>
      <c r="S61">
        <f t="shared" si="24"/>
        <v>0</v>
      </c>
      <c r="T61">
        <f t="shared" si="25"/>
        <v>0</v>
      </c>
      <c r="U61">
        <f t="shared" si="26"/>
        <v>0</v>
      </c>
      <c r="V61">
        <f t="shared" si="27"/>
        <v>0</v>
      </c>
    </row>
    <row r="62">
      <c r="I62" t="str">
        <f t="shared" si="15"/>
        <v xml:space="preserve">Compte perso 1</v>
      </c>
      <c r="K62">
        <f t="shared" si="16"/>
        <v>0</v>
      </c>
      <c r="L62">
        <f t="shared" si="17"/>
        <v>0</v>
      </c>
      <c r="M62">
        <f t="shared" si="18"/>
        <v>0</v>
      </c>
      <c r="N62">
        <f t="shared" si="19"/>
        <v>0</v>
      </c>
      <c r="O62">
        <f t="shared" si="20"/>
        <v>0</v>
      </c>
      <c r="P62">
        <f t="shared" si="21"/>
        <v>0</v>
      </c>
      <c r="Q62">
        <f t="shared" si="22"/>
        <v>0</v>
      </c>
      <c r="R62">
        <f t="shared" si="23"/>
        <v>0</v>
      </c>
      <c r="S62">
        <f t="shared" si="24"/>
        <v>0</v>
      </c>
      <c r="T62">
        <f t="shared" si="25"/>
        <v>0</v>
      </c>
      <c r="U62">
        <f t="shared" si="26"/>
        <v>0</v>
      </c>
      <c r="V62">
        <f t="shared" si="27"/>
        <v>0</v>
      </c>
    </row>
    <row r="63">
      <c r="I63" t="str">
        <f t="shared" si="15"/>
        <v xml:space="preserve">Compte perso 1</v>
      </c>
      <c r="K63">
        <f t="shared" si="16"/>
        <v>0</v>
      </c>
      <c r="L63">
        <f t="shared" si="17"/>
        <v>0</v>
      </c>
      <c r="M63">
        <f t="shared" si="18"/>
        <v>0</v>
      </c>
      <c r="N63">
        <f t="shared" si="19"/>
        <v>0</v>
      </c>
      <c r="O63">
        <f t="shared" si="20"/>
        <v>0</v>
      </c>
      <c r="P63">
        <f t="shared" si="21"/>
        <v>0</v>
      </c>
      <c r="Q63">
        <f t="shared" si="22"/>
        <v>0</v>
      </c>
      <c r="R63">
        <f t="shared" si="23"/>
        <v>0</v>
      </c>
      <c r="S63">
        <f t="shared" si="24"/>
        <v>0</v>
      </c>
      <c r="T63">
        <f t="shared" si="25"/>
        <v>0</v>
      </c>
      <c r="U63">
        <f t="shared" si="26"/>
        <v>0</v>
      </c>
      <c r="V63">
        <f t="shared" si="27"/>
        <v>0</v>
      </c>
    </row>
    <row r="64">
      <c r="I64" t="str">
        <f t="shared" si="15"/>
        <v xml:space="preserve">Compte perso 1</v>
      </c>
      <c r="K64">
        <f t="shared" si="16"/>
        <v>0</v>
      </c>
      <c r="L64">
        <f t="shared" si="17"/>
        <v>0</v>
      </c>
      <c r="M64">
        <f t="shared" si="18"/>
        <v>0</v>
      </c>
      <c r="N64">
        <f t="shared" si="19"/>
        <v>0</v>
      </c>
      <c r="O64">
        <f t="shared" si="20"/>
        <v>0</v>
      </c>
      <c r="P64">
        <f t="shared" si="21"/>
        <v>0</v>
      </c>
      <c r="Q64">
        <f t="shared" si="22"/>
        <v>0</v>
      </c>
      <c r="R64">
        <f t="shared" si="23"/>
        <v>0</v>
      </c>
      <c r="S64">
        <f t="shared" si="24"/>
        <v>0</v>
      </c>
      <c r="T64">
        <f t="shared" si="25"/>
        <v>0</v>
      </c>
      <c r="U64">
        <f t="shared" si="26"/>
        <v>0</v>
      </c>
      <c r="V64">
        <f t="shared" si="27"/>
        <v>0</v>
      </c>
    </row>
    <row r="65">
      <c r="I65" t="str">
        <f t="shared" si="15"/>
        <v xml:space="preserve">Compte perso 1</v>
      </c>
      <c r="K65">
        <f t="shared" si="16"/>
        <v>0</v>
      </c>
      <c r="L65">
        <f t="shared" si="17"/>
        <v>0</v>
      </c>
      <c r="M65">
        <f t="shared" si="18"/>
        <v>0</v>
      </c>
      <c r="N65">
        <f t="shared" si="19"/>
        <v>0</v>
      </c>
      <c r="O65">
        <f t="shared" si="20"/>
        <v>0</v>
      </c>
      <c r="P65">
        <f t="shared" si="21"/>
        <v>0</v>
      </c>
      <c r="Q65">
        <f t="shared" si="22"/>
        <v>0</v>
      </c>
      <c r="R65">
        <f t="shared" si="23"/>
        <v>0</v>
      </c>
      <c r="S65">
        <f t="shared" si="24"/>
        <v>0</v>
      </c>
      <c r="T65">
        <f t="shared" si="25"/>
        <v>0</v>
      </c>
      <c r="U65">
        <f t="shared" si="26"/>
        <v>0</v>
      </c>
      <c r="V65">
        <f t="shared" si="27"/>
        <v>0</v>
      </c>
    </row>
    <row r="66">
      <c r="I66" t="str">
        <f t="shared" si="15"/>
        <v xml:space="preserve">Compte perso 1</v>
      </c>
      <c r="K66">
        <f t="shared" si="16"/>
        <v>0</v>
      </c>
      <c r="L66">
        <f t="shared" si="17"/>
        <v>0</v>
      </c>
      <c r="M66">
        <f t="shared" si="18"/>
        <v>0</v>
      </c>
      <c r="N66">
        <f t="shared" si="19"/>
        <v>0</v>
      </c>
      <c r="O66">
        <f t="shared" si="20"/>
        <v>0</v>
      </c>
      <c r="P66">
        <f t="shared" si="21"/>
        <v>0</v>
      </c>
      <c r="Q66">
        <f t="shared" si="22"/>
        <v>0</v>
      </c>
      <c r="R66">
        <f t="shared" si="23"/>
        <v>0</v>
      </c>
      <c r="S66">
        <f t="shared" si="24"/>
        <v>0</v>
      </c>
      <c r="T66">
        <f t="shared" si="25"/>
        <v>0</v>
      </c>
      <c r="U66">
        <f t="shared" si="26"/>
        <v>0</v>
      </c>
      <c r="V66">
        <f t="shared" si="27"/>
        <v>0</v>
      </c>
    </row>
    <row r="67">
      <c r="I67" t="str">
        <f t="shared" si="15"/>
        <v xml:space="preserve">Compte perso 1</v>
      </c>
      <c r="K67">
        <f t="shared" si="16"/>
        <v>0</v>
      </c>
      <c r="L67">
        <f t="shared" si="17"/>
        <v>0</v>
      </c>
      <c r="M67">
        <f t="shared" si="18"/>
        <v>0</v>
      </c>
      <c r="N67">
        <f t="shared" si="19"/>
        <v>0</v>
      </c>
      <c r="O67">
        <f t="shared" si="20"/>
        <v>0</v>
      </c>
      <c r="P67">
        <f t="shared" si="21"/>
        <v>0</v>
      </c>
      <c r="Q67">
        <f t="shared" si="22"/>
        <v>0</v>
      </c>
      <c r="R67">
        <f t="shared" si="23"/>
        <v>0</v>
      </c>
      <c r="S67">
        <f t="shared" si="24"/>
        <v>0</v>
      </c>
      <c r="T67">
        <f t="shared" si="25"/>
        <v>0</v>
      </c>
      <c r="U67">
        <f t="shared" si="26"/>
        <v>0</v>
      </c>
      <c r="V67">
        <f t="shared" si="27"/>
        <v>0</v>
      </c>
    </row>
    <row r="68">
      <c r="I68" t="str">
        <f t="shared" si="15"/>
        <v xml:space="preserve">Compte perso 1</v>
      </c>
      <c r="K68">
        <f t="shared" si="16"/>
        <v>0</v>
      </c>
      <c r="L68">
        <f t="shared" si="17"/>
        <v>0</v>
      </c>
      <c r="M68">
        <f t="shared" si="18"/>
        <v>0</v>
      </c>
      <c r="N68">
        <f t="shared" si="19"/>
        <v>0</v>
      </c>
      <c r="O68">
        <f t="shared" si="20"/>
        <v>0</v>
      </c>
      <c r="P68">
        <f t="shared" si="21"/>
        <v>0</v>
      </c>
      <c r="Q68">
        <f t="shared" si="22"/>
        <v>0</v>
      </c>
      <c r="R68">
        <f t="shared" si="23"/>
        <v>0</v>
      </c>
      <c r="S68">
        <f t="shared" si="24"/>
        <v>0</v>
      </c>
      <c r="T68">
        <f t="shared" si="25"/>
        <v>0</v>
      </c>
      <c r="U68">
        <f t="shared" si="26"/>
        <v>0</v>
      </c>
      <c r="V68">
        <f t="shared" si="27"/>
        <v>0</v>
      </c>
    </row>
    <row r="69">
      <c r="I69" t="str">
        <f t="shared" si="15"/>
        <v xml:space="preserve">Compte perso 1</v>
      </c>
      <c r="K69">
        <f t="shared" si="16"/>
        <v>0</v>
      </c>
      <c r="L69">
        <f t="shared" si="17"/>
        <v>0</v>
      </c>
      <c r="M69">
        <f t="shared" si="18"/>
        <v>0</v>
      </c>
      <c r="N69">
        <f t="shared" si="19"/>
        <v>0</v>
      </c>
      <c r="O69">
        <f t="shared" si="20"/>
        <v>0</v>
      </c>
      <c r="P69">
        <f t="shared" si="21"/>
        <v>0</v>
      </c>
      <c r="Q69">
        <f t="shared" si="22"/>
        <v>0</v>
      </c>
      <c r="R69">
        <f t="shared" si="23"/>
        <v>0</v>
      </c>
      <c r="S69">
        <f t="shared" si="24"/>
        <v>0</v>
      </c>
      <c r="T69">
        <f t="shared" si="25"/>
        <v>0</v>
      </c>
      <c r="U69">
        <f t="shared" si="26"/>
        <v>0</v>
      </c>
      <c r="V69">
        <f t="shared" si="27"/>
        <v>0</v>
      </c>
    </row>
    <row r="70">
      <c r="I70" t="str">
        <f t="shared" si="15"/>
        <v xml:space="preserve">Compte perso 1</v>
      </c>
      <c r="K70">
        <f t="shared" si="16"/>
        <v>0</v>
      </c>
      <c r="L70">
        <f t="shared" si="17"/>
        <v>0</v>
      </c>
      <c r="M70">
        <f t="shared" si="18"/>
        <v>0</v>
      </c>
      <c r="N70">
        <f t="shared" si="19"/>
        <v>0</v>
      </c>
      <c r="O70">
        <f t="shared" si="20"/>
        <v>0</v>
      </c>
      <c r="P70">
        <f t="shared" si="21"/>
        <v>0</v>
      </c>
      <c r="Q70">
        <f t="shared" si="22"/>
        <v>0</v>
      </c>
      <c r="R70">
        <f t="shared" si="23"/>
        <v>0</v>
      </c>
      <c r="S70">
        <f t="shared" si="24"/>
        <v>0</v>
      </c>
      <c r="T70">
        <f t="shared" si="25"/>
        <v>0</v>
      </c>
      <c r="U70">
        <f t="shared" si="26"/>
        <v>0</v>
      </c>
      <c r="V70">
        <f t="shared" si="27"/>
        <v>0</v>
      </c>
    </row>
    <row r="71">
      <c r="I71" t="str">
        <f t="shared" si="15"/>
        <v xml:space="preserve">Compte perso 1</v>
      </c>
      <c r="K71">
        <f t="shared" si="16"/>
        <v>0</v>
      </c>
      <c r="L71">
        <f t="shared" si="17"/>
        <v>0</v>
      </c>
      <c r="M71">
        <f t="shared" si="18"/>
        <v>0</v>
      </c>
      <c r="N71">
        <f t="shared" si="19"/>
        <v>0</v>
      </c>
      <c r="O71">
        <f t="shared" si="20"/>
        <v>0</v>
      </c>
      <c r="P71">
        <f t="shared" si="21"/>
        <v>0</v>
      </c>
      <c r="Q71">
        <f t="shared" si="22"/>
        <v>0</v>
      </c>
      <c r="R71">
        <f t="shared" si="23"/>
        <v>0</v>
      </c>
      <c r="S71">
        <f t="shared" si="24"/>
        <v>0</v>
      </c>
      <c r="T71">
        <f t="shared" si="25"/>
        <v>0</v>
      </c>
      <c r="U71">
        <f t="shared" si="26"/>
        <v>0</v>
      </c>
      <c r="V71">
        <f t="shared" si="27"/>
        <v>0</v>
      </c>
    </row>
    <row r="72">
      <c r="I72" t="str">
        <f t="shared" si="15"/>
        <v xml:space="preserve">Compte perso 1</v>
      </c>
      <c r="K72">
        <f t="shared" si="16"/>
        <v>0</v>
      </c>
      <c r="L72">
        <f t="shared" si="17"/>
        <v>0</v>
      </c>
      <c r="M72">
        <f t="shared" si="18"/>
        <v>0</v>
      </c>
      <c r="N72">
        <f t="shared" si="19"/>
        <v>0</v>
      </c>
      <c r="O72">
        <f t="shared" si="20"/>
        <v>0</v>
      </c>
      <c r="P72">
        <f t="shared" si="21"/>
        <v>0</v>
      </c>
      <c r="Q72">
        <f t="shared" si="22"/>
        <v>0</v>
      </c>
      <c r="R72">
        <f t="shared" si="23"/>
        <v>0</v>
      </c>
      <c r="S72">
        <f t="shared" si="24"/>
        <v>0</v>
      </c>
      <c r="T72">
        <f t="shared" si="25"/>
        <v>0</v>
      </c>
      <c r="U72">
        <f t="shared" si="26"/>
        <v>0</v>
      </c>
      <c r="V72">
        <f t="shared" si="27"/>
        <v>0</v>
      </c>
    </row>
    <row r="73">
      <c r="I73" t="str">
        <f t="shared" si="15"/>
        <v xml:space="preserve">Compte perso 1</v>
      </c>
      <c r="K73">
        <f t="shared" si="16"/>
        <v>0</v>
      </c>
      <c r="L73">
        <f t="shared" si="17"/>
        <v>0</v>
      </c>
      <c r="M73">
        <f t="shared" si="18"/>
        <v>0</v>
      </c>
      <c r="N73">
        <f t="shared" si="19"/>
        <v>0</v>
      </c>
      <c r="O73">
        <f t="shared" si="20"/>
        <v>0</v>
      </c>
      <c r="P73">
        <f t="shared" si="21"/>
        <v>0</v>
      </c>
      <c r="Q73">
        <f t="shared" si="22"/>
        <v>0</v>
      </c>
      <c r="R73">
        <f t="shared" si="23"/>
        <v>0</v>
      </c>
      <c r="S73">
        <f t="shared" si="24"/>
        <v>0</v>
      </c>
      <c r="T73">
        <f t="shared" si="25"/>
        <v>0</v>
      </c>
      <c r="U73">
        <f t="shared" si="26"/>
        <v>0</v>
      </c>
      <c r="V73">
        <f t="shared" si="27"/>
        <v>0</v>
      </c>
    </row>
    <row r="74">
      <c r="I74" t="str">
        <f t="shared" si="15"/>
        <v xml:space="preserve">Compte perso 1</v>
      </c>
      <c r="K74">
        <f t="shared" si="16"/>
        <v>0</v>
      </c>
      <c r="L74">
        <f t="shared" si="17"/>
        <v>0</v>
      </c>
      <c r="M74">
        <f t="shared" si="18"/>
        <v>0</v>
      </c>
      <c r="N74">
        <f t="shared" si="19"/>
        <v>0</v>
      </c>
      <c r="O74">
        <f t="shared" si="20"/>
        <v>0</v>
      </c>
      <c r="P74">
        <f t="shared" si="21"/>
        <v>0</v>
      </c>
      <c r="Q74">
        <f t="shared" si="22"/>
        <v>0</v>
      </c>
      <c r="R74">
        <f t="shared" si="23"/>
        <v>0</v>
      </c>
      <c r="S74">
        <f t="shared" si="24"/>
        <v>0</v>
      </c>
      <c r="T74">
        <f t="shared" si="25"/>
        <v>0</v>
      </c>
      <c r="U74">
        <f t="shared" si="26"/>
        <v>0</v>
      </c>
      <c r="V74">
        <f t="shared" si="27"/>
        <v>0</v>
      </c>
    </row>
    <row r="75">
      <c r="I75" t="str">
        <f t="shared" si="15"/>
        <v xml:space="preserve">Compte perso 1</v>
      </c>
      <c r="K75">
        <f t="shared" si="16"/>
        <v>0</v>
      </c>
      <c r="L75">
        <f t="shared" si="17"/>
        <v>0</v>
      </c>
      <c r="M75">
        <f t="shared" si="18"/>
        <v>0</v>
      </c>
      <c r="N75">
        <f t="shared" si="19"/>
        <v>0</v>
      </c>
      <c r="O75">
        <f t="shared" si="20"/>
        <v>0</v>
      </c>
      <c r="P75">
        <f t="shared" si="21"/>
        <v>0</v>
      </c>
      <c r="Q75">
        <f t="shared" si="22"/>
        <v>0</v>
      </c>
      <c r="R75">
        <f t="shared" si="23"/>
        <v>0</v>
      </c>
      <c r="S75">
        <f t="shared" si="24"/>
        <v>0</v>
      </c>
      <c r="T75">
        <f t="shared" si="25"/>
        <v>0</v>
      </c>
      <c r="U75">
        <f t="shared" si="26"/>
        <v>0</v>
      </c>
      <c r="V75">
        <f t="shared" si="27"/>
        <v>0</v>
      </c>
    </row>
    <row r="76">
      <c r="I76" t="str">
        <f t="shared" si="15"/>
        <v xml:space="preserve">Compte perso 1</v>
      </c>
      <c r="K76">
        <f t="shared" si="16"/>
        <v>0</v>
      </c>
      <c r="L76">
        <f t="shared" si="17"/>
        <v>0</v>
      </c>
      <c r="M76">
        <f t="shared" si="18"/>
        <v>0</v>
      </c>
      <c r="N76">
        <f t="shared" si="19"/>
        <v>0</v>
      </c>
      <c r="O76">
        <f t="shared" si="20"/>
        <v>0</v>
      </c>
      <c r="P76">
        <f t="shared" si="21"/>
        <v>0</v>
      </c>
      <c r="Q76">
        <f t="shared" si="22"/>
        <v>0</v>
      </c>
      <c r="R76">
        <f t="shared" si="23"/>
        <v>0</v>
      </c>
      <c r="S76">
        <f t="shared" si="24"/>
        <v>0</v>
      </c>
      <c r="T76">
        <f t="shared" si="25"/>
        <v>0</v>
      </c>
      <c r="U76">
        <f t="shared" si="26"/>
        <v>0</v>
      </c>
      <c r="V76">
        <f t="shared" si="27"/>
        <v>0</v>
      </c>
    </row>
    <row r="77">
      <c r="I77" t="str">
        <f t="shared" si="15"/>
        <v xml:space="preserve">Compte perso 1</v>
      </c>
      <c r="K77">
        <f t="shared" si="16"/>
        <v>0</v>
      </c>
      <c r="L77">
        <f t="shared" si="17"/>
        <v>0</v>
      </c>
      <c r="M77">
        <f t="shared" si="18"/>
        <v>0</v>
      </c>
      <c r="N77">
        <f t="shared" si="19"/>
        <v>0</v>
      </c>
      <c r="O77">
        <f t="shared" si="20"/>
        <v>0</v>
      </c>
      <c r="P77">
        <f t="shared" si="21"/>
        <v>0</v>
      </c>
      <c r="Q77">
        <f t="shared" si="22"/>
        <v>0</v>
      </c>
      <c r="R77">
        <f t="shared" si="23"/>
        <v>0</v>
      </c>
      <c r="S77">
        <f t="shared" si="24"/>
        <v>0</v>
      </c>
      <c r="T77">
        <f t="shared" si="25"/>
        <v>0</v>
      </c>
      <c r="U77">
        <f t="shared" si="26"/>
        <v>0</v>
      </c>
      <c r="V77">
        <f t="shared" si="27"/>
        <v>0</v>
      </c>
    </row>
    <row r="78">
      <c r="I78" t="str">
        <f t="shared" si="15"/>
        <v xml:space="preserve">Compte perso 1</v>
      </c>
      <c r="K78">
        <f t="shared" si="16"/>
        <v>0</v>
      </c>
      <c r="L78">
        <f t="shared" si="17"/>
        <v>0</v>
      </c>
      <c r="M78">
        <f t="shared" si="18"/>
        <v>0</v>
      </c>
      <c r="N78">
        <f t="shared" si="19"/>
        <v>0</v>
      </c>
      <c r="O78">
        <f t="shared" si="20"/>
        <v>0</v>
      </c>
      <c r="P78">
        <f t="shared" si="21"/>
        <v>0</v>
      </c>
      <c r="Q78">
        <f t="shared" si="22"/>
        <v>0</v>
      </c>
      <c r="R78">
        <f t="shared" si="23"/>
        <v>0</v>
      </c>
      <c r="S78">
        <f t="shared" si="24"/>
        <v>0</v>
      </c>
      <c r="T78">
        <f t="shared" si="25"/>
        <v>0</v>
      </c>
      <c r="U78">
        <f t="shared" si="26"/>
        <v>0</v>
      </c>
      <c r="V78">
        <f t="shared" si="27"/>
        <v>0</v>
      </c>
    </row>
    <row r="79">
      <c r="I79" t="str">
        <f t="shared" si="15"/>
        <v xml:space="preserve">Compte perso 1</v>
      </c>
      <c r="K79">
        <f t="shared" si="16"/>
        <v>0</v>
      </c>
      <c r="L79">
        <f t="shared" si="17"/>
        <v>0</v>
      </c>
      <c r="M79">
        <f t="shared" si="18"/>
        <v>0</v>
      </c>
      <c r="N79">
        <f t="shared" si="19"/>
        <v>0</v>
      </c>
      <c r="O79">
        <f t="shared" si="20"/>
        <v>0</v>
      </c>
      <c r="P79">
        <f t="shared" si="21"/>
        <v>0</v>
      </c>
      <c r="Q79">
        <f t="shared" si="22"/>
        <v>0</v>
      </c>
      <c r="R79">
        <f t="shared" si="23"/>
        <v>0</v>
      </c>
      <c r="S79">
        <f t="shared" si="24"/>
        <v>0</v>
      </c>
      <c r="T79">
        <f t="shared" si="25"/>
        <v>0</v>
      </c>
      <c r="U79">
        <f t="shared" si="26"/>
        <v>0</v>
      </c>
      <c r="V79">
        <f t="shared" si="27"/>
        <v>0</v>
      </c>
    </row>
    <row r="80">
      <c r="I80" t="str">
        <f t="shared" si="15"/>
        <v xml:space="preserve">Compte perso 1</v>
      </c>
      <c r="K80">
        <f t="shared" si="16"/>
        <v>0</v>
      </c>
      <c r="L80">
        <f t="shared" si="17"/>
        <v>0</v>
      </c>
      <c r="M80">
        <f t="shared" si="18"/>
        <v>0</v>
      </c>
      <c r="N80">
        <f t="shared" si="19"/>
        <v>0</v>
      </c>
      <c r="O80">
        <f t="shared" si="20"/>
        <v>0</v>
      </c>
      <c r="P80">
        <f t="shared" si="21"/>
        <v>0</v>
      </c>
      <c r="Q80">
        <f t="shared" si="22"/>
        <v>0</v>
      </c>
      <c r="R80">
        <f t="shared" si="23"/>
        <v>0</v>
      </c>
      <c r="S80">
        <f t="shared" si="24"/>
        <v>0</v>
      </c>
      <c r="T80">
        <f t="shared" si="25"/>
        <v>0</v>
      </c>
      <c r="U80">
        <f t="shared" si="26"/>
        <v>0</v>
      </c>
      <c r="V80">
        <f t="shared" si="27"/>
        <v>0</v>
      </c>
    </row>
    <row r="81">
      <c r="I81" t="str">
        <f t="shared" si="15"/>
        <v xml:space="preserve">Compte perso 1</v>
      </c>
      <c r="K81">
        <f t="shared" si="16"/>
        <v>0</v>
      </c>
      <c r="L81">
        <f t="shared" si="17"/>
        <v>0</v>
      </c>
      <c r="M81">
        <f t="shared" si="18"/>
        <v>0</v>
      </c>
      <c r="N81">
        <f t="shared" si="19"/>
        <v>0</v>
      </c>
      <c r="O81">
        <f t="shared" si="20"/>
        <v>0</v>
      </c>
      <c r="P81">
        <f t="shared" si="21"/>
        <v>0</v>
      </c>
      <c r="Q81">
        <f t="shared" si="22"/>
        <v>0</v>
      </c>
      <c r="R81">
        <f t="shared" si="23"/>
        <v>0</v>
      </c>
      <c r="S81">
        <f t="shared" si="24"/>
        <v>0</v>
      </c>
      <c r="T81">
        <f t="shared" si="25"/>
        <v>0</v>
      </c>
      <c r="U81">
        <f t="shared" si="26"/>
        <v>0</v>
      </c>
      <c r="V81">
        <f t="shared" si="27"/>
        <v>0</v>
      </c>
    </row>
    <row r="82">
      <c r="I82" t="str">
        <f t="shared" si="15"/>
        <v xml:space="preserve">Compte perso 1</v>
      </c>
      <c r="K82">
        <f t="shared" si="16"/>
        <v>0</v>
      </c>
      <c r="L82">
        <f t="shared" si="17"/>
        <v>0</v>
      </c>
      <c r="M82">
        <f t="shared" si="18"/>
        <v>0</v>
      </c>
      <c r="N82">
        <f t="shared" si="19"/>
        <v>0</v>
      </c>
      <c r="O82">
        <f t="shared" si="20"/>
        <v>0</v>
      </c>
      <c r="P82">
        <f t="shared" si="21"/>
        <v>0</v>
      </c>
      <c r="Q82">
        <f t="shared" si="22"/>
        <v>0</v>
      </c>
      <c r="R82">
        <f t="shared" si="23"/>
        <v>0</v>
      </c>
      <c r="S82">
        <f t="shared" si="24"/>
        <v>0</v>
      </c>
      <c r="T82">
        <f t="shared" si="25"/>
        <v>0</v>
      </c>
      <c r="U82">
        <f t="shared" si="26"/>
        <v>0</v>
      </c>
      <c r="V82">
        <f t="shared" si="27"/>
        <v>0</v>
      </c>
    </row>
    <row r="83">
      <c r="I83" t="str">
        <f t="shared" si="15"/>
        <v xml:space="preserve">Compte perso 1</v>
      </c>
      <c r="K83">
        <f t="shared" si="16"/>
        <v>0</v>
      </c>
      <c r="L83">
        <f t="shared" si="17"/>
        <v>0</v>
      </c>
      <c r="M83">
        <f t="shared" si="18"/>
        <v>0</v>
      </c>
      <c r="N83">
        <f t="shared" si="19"/>
        <v>0</v>
      </c>
      <c r="O83">
        <f t="shared" si="20"/>
        <v>0</v>
      </c>
      <c r="P83">
        <f t="shared" si="21"/>
        <v>0</v>
      </c>
      <c r="Q83">
        <f t="shared" si="22"/>
        <v>0</v>
      </c>
      <c r="R83">
        <f t="shared" si="23"/>
        <v>0</v>
      </c>
      <c r="S83">
        <f t="shared" si="24"/>
        <v>0</v>
      </c>
      <c r="T83">
        <f t="shared" si="25"/>
        <v>0</v>
      </c>
      <c r="U83">
        <f t="shared" si="26"/>
        <v>0</v>
      </c>
      <c r="V83">
        <f t="shared" si="27"/>
        <v>0</v>
      </c>
    </row>
    <row r="84">
      <c r="I84" t="str">
        <f t="shared" si="15"/>
        <v xml:space="preserve">Compte perso 1</v>
      </c>
      <c r="K84">
        <f t="shared" si="16"/>
        <v>0</v>
      </c>
      <c r="L84">
        <f t="shared" si="17"/>
        <v>0</v>
      </c>
      <c r="M84">
        <f t="shared" si="18"/>
        <v>0</v>
      </c>
      <c r="N84">
        <f t="shared" si="19"/>
        <v>0</v>
      </c>
      <c r="O84">
        <f t="shared" si="20"/>
        <v>0</v>
      </c>
      <c r="P84">
        <f t="shared" si="21"/>
        <v>0</v>
      </c>
      <c r="Q84">
        <f t="shared" si="22"/>
        <v>0</v>
      </c>
      <c r="R84">
        <f t="shared" si="23"/>
        <v>0</v>
      </c>
      <c r="S84">
        <f t="shared" si="24"/>
        <v>0</v>
      </c>
      <c r="T84">
        <f t="shared" si="25"/>
        <v>0</v>
      </c>
      <c r="U84">
        <f t="shared" si="26"/>
        <v>0</v>
      </c>
      <c r="V84">
        <f t="shared" si="27"/>
        <v>0</v>
      </c>
    </row>
    <row r="85">
      <c r="I85" t="str">
        <f t="shared" si="15"/>
        <v xml:space="preserve">Compte perso 1</v>
      </c>
      <c r="K85">
        <f t="shared" si="16"/>
        <v>0</v>
      </c>
      <c r="L85">
        <f t="shared" si="17"/>
        <v>0</v>
      </c>
      <c r="M85">
        <f t="shared" si="18"/>
        <v>0</v>
      </c>
      <c r="N85">
        <f t="shared" si="19"/>
        <v>0</v>
      </c>
      <c r="O85">
        <f t="shared" si="20"/>
        <v>0</v>
      </c>
      <c r="P85">
        <f t="shared" si="21"/>
        <v>0</v>
      </c>
      <c r="Q85">
        <f t="shared" si="22"/>
        <v>0</v>
      </c>
      <c r="R85">
        <f t="shared" si="23"/>
        <v>0</v>
      </c>
      <c r="S85">
        <f t="shared" si="24"/>
        <v>0</v>
      </c>
      <c r="T85">
        <f t="shared" si="25"/>
        <v>0</v>
      </c>
      <c r="U85">
        <f t="shared" si="26"/>
        <v>0</v>
      </c>
      <c r="V85">
        <f t="shared" si="27"/>
        <v>0</v>
      </c>
    </row>
    <row r="86">
      <c r="I86" t="str">
        <f t="shared" si="15"/>
        <v xml:space="preserve">Compte perso 1</v>
      </c>
      <c r="K86">
        <f t="shared" si="16"/>
        <v>0</v>
      </c>
      <c r="L86">
        <f t="shared" si="17"/>
        <v>0</v>
      </c>
      <c r="M86">
        <f t="shared" si="18"/>
        <v>0</v>
      </c>
      <c r="N86">
        <f t="shared" si="19"/>
        <v>0</v>
      </c>
      <c r="O86">
        <f t="shared" si="20"/>
        <v>0</v>
      </c>
      <c r="P86">
        <f t="shared" si="21"/>
        <v>0</v>
      </c>
      <c r="Q86">
        <f t="shared" si="22"/>
        <v>0</v>
      </c>
      <c r="R86">
        <f t="shared" si="23"/>
        <v>0</v>
      </c>
      <c r="S86">
        <f t="shared" si="24"/>
        <v>0</v>
      </c>
      <c r="T86">
        <f t="shared" si="25"/>
        <v>0</v>
      </c>
      <c r="U86">
        <f t="shared" si="26"/>
        <v>0</v>
      </c>
      <c r="V86">
        <f t="shared" si="27"/>
        <v>0</v>
      </c>
    </row>
    <row r="87">
      <c r="I87" t="str">
        <f t="shared" si="15"/>
        <v xml:space="preserve">Compte perso 1</v>
      </c>
      <c r="K87">
        <f t="shared" si="16"/>
        <v>0</v>
      </c>
      <c r="L87">
        <f t="shared" si="17"/>
        <v>0</v>
      </c>
      <c r="M87">
        <f t="shared" si="18"/>
        <v>0</v>
      </c>
      <c r="N87">
        <f t="shared" si="19"/>
        <v>0</v>
      </c>
      <c r="O87">
        <f t="shared" si="20"/>
        <v>0</v>
      </c>
      <c r="P87">
        <f t="shared" si="21"/>
        <v>0</v>
      </c>
      <c r="Q87">
        <f t="shared" si="22"/>
        <v>0</v>
      </c>
      <c r="R87">
        <f t="shared" si="23"/>
        <v>0</v>
      </c>
      <c r="S87">
        <f t="shared" si="24"/>
        <v>0</v>
      </c>
      <c r="T87">
        <f t="shared" si="25"/>
        <v>0</v>
      </c>
      <c r="U87">
        <f t="shared" si="26"/>
        <v>0</v>
      </c>
      <c r="V87">
        <f t="shared" si="27"/>
        <v>0</v>
      </c>
    </row>
    <row r="88">
      <c r="I88" t="str">
        <f t="shared" si="15"/>
        <v xml:space="preserve">Compte perso 1</v>
      </c>
      <c r="K88">
        <f t="shared" si="16"/>
        <v>0</v>
      </c>
      <c r="L88">
        <f t="shared" si="17"/>
        <v>0</v>
      </c>
      <c r="M88">
        <f t="shared" si="18"/>
        <v>0</v>
      </c>
      <c r="N88">
        <f t="shared" si="19"/>
        <v>0</v>
      </c>
      <c r="O88">
        <f t="shared" si="20"/>
        <v>0</v>
      </c>
      <c r="P88">
        <f t="shared" si="21"/>
        <v>0</v>
      </c>
      <c r="Q88">
        <f t="shared" si="22"/>
        <v>0</v>
      </c>
      <c r="R88">
        <f t="shared" si="23"/>
        <v>0</v>
      </c>
      <c r="S88">
        <f t="shared" si="24"/>
        <v>0</v>
      </c>
      <c r="T88">
        <f t="shared" si="25"/>
        <v>0</v>
      </c>
      <c r="U88">
        <f t="shared" si="26"/>
        <v>0</v>
      </c>
      <c r="V88">
        <f t="shared" si="27"/>
        <v>0</v>
      </c>
    </row>
    <row r="89">
      <c r="I89" t="str">
        <f t="shared" si="15"/>
        <v xml:space="preserve">Compte perso 1</v>
      </c>
      <c r="K89">
        <f t="shared" si="16"/>
        <v>0</v>
      </c>
      <c r="L89">
        <f t="shared" si="17"/>
        <v>0</v>
      </c>
      <c r="M89">
        <f t="shared" si="18"/>
        <v>0</v>
      </c>
      <c r="N89">
        <f t="shared" si="19"/>
        <v>0</v>
      </c>
      <c r="O89">
        <f t="shared" si="20"/>
        <v>0</v>
      </c>
      <c r="P89">
        <f t="shared" si="21"/>
        <v>0</v>
      </c>
      <c r="Q89">
        <f t="shared" si="22"/>
        <v>0</v>
      </c>
      <c r="R89">
        <f t="shared" si="23"/>
        <v>0</v>
      </c>
      <c r="S89">
        <f t="shared" si="24"/>
        <v>0</v>
      </c>
      <c r="T89">
        <f t="shared" si="25"/>
        <v>0</v>
      </c>
      <c r="U89">
        <f t="shared" si="26"/>
        <v>0</v>
      </c>
      <c r="V89">
        <f t="shared" si="27"/>
        <v>0</v>
      </c>
    </row>
    <row r="90">
      <c r="I90" t="str">
        <f t="shared" si="15"/>
        <v xml:space="preserve">Compte perso 1</v>
      </c>
      <c r="K90">
        <f t="shared" si="16"/>
        <v>0</v>
      </c>
      <c r="L90">
        <f t="shared" si="17"/>
        <v>0</v>
      </c>
      <c r="M90">
        <f t="shared" si="18"/>
        <v>0</v>
      </c>
      <c r="N90">
        <f t="shared" si="19"/>
        <v>0</v>
      </c>
      <c r="O90">
        <f t="shared" si="20"/>
        <v>0</v>
      </c>
      <c r="P90">
        <f t="shared" si="21"/>
        <v>0</v>
      </c>
      <c r="Q90">
        <f t="shared" si="22"/>
        <v>0</v>
      </c>
      <c r="R90">
        <f t="shared" si="23"/>
        <v>0</v>
      </c>
      <c r="S90">
        <f t="shared" si="24"/>
        <v>0</v>
      </c>
      <c r="T90">
        <f t="shared" si="25"/>
        <v>0</v>
      </c>
      <c r="U90">
        <f t="shared" si="26"/>
        <v>0</v>
      </c>
      <c r="V90">
        <f t="shared" si="27"/>
        <v>0</v>
      </c>
    </row>
  </sheetData>
  <mergeCells count="2">
    <mergeCell ref="A1:H1"/>
    <mergeCell ref="A2:H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57A1791E-44F4-41AE-B89F-2F9E81FFE8AB}" type="list" allowBlank="0" errorStyle="stop" imeMode="noControl" operator="between" showDropDown="0" showErrorMessage="0" showInputMessage="0">
          <x14:formula1>
            <xm:f>"Compte perso 1,Compte joint"</xm:f>
          </x14:formula1>
          <xm:sqref>C5:C44</xm:sqref>
        </x14:dataValidation>
        <x14:dataValidation xr:uid="{61DD2B2B-875E-4BCF-9046-D9D850B3E0BA}" type="list" allowBlank="0" errorStyle="stop" imeMode="noControl" operator="between" showDropDown="0" showErrorMessage="0" showInputMessage="0">
          <x14:formula1>
            <xm:f>"Mensuel,Trimestriel,Semestriel,Annuel"</xm:f>
          </x14:formula1>
          <xm:sqref>E5:E44</xm:sqref>
        </x14:dataValidation>
        <x14:dataValidation xr:uid="{9CA695B6-31D2-4085-A6F1-A384B34D152F}" type="list" allowBlank="0" errorStyle="stop" imeMode="noControl" operator="between" showDropDown="0" showErrorMessage="0" showInputMessage="0">
          <x14:formula1>
            <xm:f>"Actif,Inactif"</xm:f>
          </x14:formula1>
          <xm:sqref>G5:G44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4" topLeftCell="A5" activePane="bottomLeft" state="frozen"/>
      <selection activeCell="A1" activeCellId="0" sqref="A1"/>
    </sheetView>
  </sheetViews>
  <sheetFormatPr defaultRowHeight="15"/>
  <cols>
    <col customWidth="1" min="1" max="3" width="18"/>
    <col customWidth="1" min="4" max="4" width="20"/>
    <col customWidth="1" min="5" max="6" width="18"/>
    <col customWidth="1" min="7" max="7" width="28"/>
  </cols>
  <sheetData>
    <row r="1">
      <c r="A1" s="1" t="s">
        <v>127</v>
      </c>
      <c r="B1" s="1"/>
      <c r="C1" s="1"/>
      <c r="D1" s="1"/>
      <c r="E1" s="1"/>
      <c r="F1" s="1"/>
      <c r="G1" s="1"/>
    </row>
    <row r="2" ht="30" customHeight="1">
      <c r="A2" s="4" t="s">
        <v>128</v>
      </c>
      <c r="B2" s="4"/>
      <c r="C2" s="4"/>
      <c r="D2" s="4"/>
      <c r="E2" s="4"/>
      <c r="F2" s="4"/>
      <c r="G2" s="4"/>
    </row>
    <row r="4">
      <c r="A4" s="2" t="s">
        <v>129</v>
      </c>
      <c r="B4" s="2" t="s">
        <v>38</v>
      </c>
      <c r="C4" s="2" t="s">
        <v>40</v>
      </c>
      <c r="D4" s="2" t="s">
        <v>130</v>
      </c>
      <c r="E4" s="2" t="s">
        <v>131</v>
      </c>
      <c r="F4" s="2" t="s">
        <v>132</v>
      </c>
      <c r="G4" s="2" t="s">
        <v>133</v>
      </c>
    </row>
    <row r="5">
      <c r="A5" s="38">
        <f ca="1">DATE(YEAR(TODAY()),MONTH(TODAY()),1)</f>
        <v>46296</v>
      </c>
      <c r="B5" s="13">
        <f>SUMIFS(Abonnements!$K$51:$K$90,Abonnements!$I$51:$I$90,"Compte perso 1")</f>
        <v>0</v>
      </c>
      <c r="C5" s="13">
        <f>SUMIFS(Abonnements!$K$51:$K$90,Abonnements!$I$51:$I$90,"Compte joint")</f>
        <v>0</v>
      </c>
      <c r="D5" s="13">
        <f>C5*Synthèse!$G$6</f>
        <v>0</v>
      </c>
      <c r="E5" s="13">
        <f t="shared" ref="E5:E9" si="28">B5+D5</f>
        <v>0</v>
      </c>
      <c r="F5" s="13">
        <f t="shared" ref="F5:F9" si="29">B5+C5</f>
        <v>0</v>
      </c>
    </row>
    <row r="6">
      <c r="A6" s="38">
        <f t="shared" ref="A6:A10" si="30">EDATE(A5,1)</f>
        <v>46327</v>
      </c>
      <c r="B6" s="13">
        <f>SUMIFS(Abonnements!$L$51:$L$90,Abonnements!$I$51:$I$90,"Compte perso 1")</f>
        <v>0</v>
      </c>
      <c r="C6" s="13">
        <f>SUMIFS(Abonnements!$L$51:$L$90,Abonnements!$I$51:$I$90,"Compte joint")</f>
        <v>0</v>
      </c>
      <c r="D6" s="13">
        <f>C6*Synthèse!$G$6</f>
        <v>0</v>
      </c>
      <c r="E6" s="13">
        <f t="shared" si="28"/>
        <v>0</v>
      </c>
      <c r="F6" s="13">
        <f t="shared" si="29"/>
        <v>0</v>
      </c>
    </row>
    <row r="7">
      <c r="A7" s="38">
        <f t="shared" si="30"/>
        <v>46357</v>
      </c>
      <c r="B7" s="13">
        <f>SUMIFS(Abonnements!$M$51:$M$90,Abonnements!$I$51:$I$90,"Compte perso 1")</f>
        <v>0</v>
      </c>
      <c r="C7" s="13">
        <f>SUMIFS(Abonnements!$M$51:$M$90,Abonnements!$I$51:$I$90,"Compte joint")</f>
        <v>0</v>
      </c>
      <c r="D7" s="13">
        <f>C7*Synthèse!$G$6</f>
        <v>0</v>
      </c>
      <c r="E7" s="13">
        <f t="shared" si="28"/>
        <v>0</v>
      </c>
      <c r="F7" s="13">
        <f t="shared" si="29"/>
        <v>0</v>
      </c>
    </row>
    <row r="8">
      <c r="A8" s="38">
        <f t="shared" si="30"/>
        <v>46388</v>
      </c>
      <c r="B8" s="13">
        <f>SUMIFS(Abonnements!$N$51:$N$90,Abonnements!$I$51:$I$90,"Compte perso 1")</f>
        <v>0</v>
      </c>
      <c r="C8" s="13">
        <f>SUMIFS(Abonnements!$N$51:$N$90,Abonnements!$I$51:$I$90,"Compte joint")</f>
        <v>0</v>
      </c>
      <c r="D8" s="13">
        <f>C8*Synthèse!$G$6</f>
        <v>0</v>
      </c>
      <c r="E8" s="13">
        <f t="shared" si="28"/>
        <v>0</v>
      </c>
      <c r="F8" s="13">
        <f t="shared" si="29"/>
        <v>0</v>
      </c>
    </row>
    <row r="9">
      <c r="A9" s="38">
        <f t="shared" si="30"/>
        <v>46419</v>
      </c>
      <c r="B9" s="13">
        <f>SUMIFS(Abonnements!$O$51:$O$90,Abonnements!$I$51:$I$90,"Compte perso 1")</f>
        <v>0</v>
      </c>
      <c r="C9" s="13">
        <f>SUMIFS(Abonnements!$O$51:$O$90,Abonnements!$I$51:$I$90,"Compte joint")</f>
        <v>0</v>
      </c>
      <c r="D9" s="13">
        <f>C9*Synthèse!$G$6</f>
        <v>0</v>
      </c>
      <c r="E9" s="13">
        <f t="shared" si="28"/>
        <v>0</v>
      </c>
      <c r="F9" s="13">
        <f t="shared" si="29"/>
        <v>0</v>
      </c>
    </row>
    <row r="10">
      <c r="A10" s="38">
        <f t="shared" si="30"/>
        <v>46447</v>
      </c>
      <c r="B10" s="13">
        <f>SUMIFS(Abonnements!$P$51:$P$90,Abonnements!$I$51:$I$90,"Compte perso 1")</f>
        <v>0</v>
      </c>
      <c r="C10" s="13">
        <f>SUMIFS(Abonnements!$P$51:$P$90,Abonnements!$I$51:$I$90,"Compte joint")</f>
        <v>0</v>
      </c>
      <c r="D10" s="13">
        <f>C10*Synthèse!$G$6</f>
        <v>0</v>
      </c>
      <c r="E10" s="13">
        <f t="shared" ref="E10:E16" si="31">B10+D10</f>
        <v>0</v>
      </c>
      <c r="F10" s="13">
        <f t="shared" ref="F10:F16" si="32">B10+C10</f>
        <v>0</v>
      </c>
    </row>
    <row r="11">
      <c r="A11" s="38">
        <f t="shared" ref="A11:A16" si="33">EDATE(A10,1)</f>
        <v>46478</v>
      </c>
      <c r="B11" s="13">
        <f>SUMIFS(Abonnements!$Q$51:$Q$90,Abonnements!$I$51:$I$90,"Compte perso 1")</f>
        <v>0</v>
      </c>
      <c r="C11" s="13">
        <f>SUMIFS(Abonnements!$Q$51:$Q$90,Abonnements!$I$51:$I$90,"Compte joint")</f>
        <v>0</v>
      </c>
      <c r="D11" s="13">
        <f>C11*Synthèse!$G$6</f>
        <v>0</v>
      </c>
      <c r="E11" s="13">
        <f t="shared" si="31"/>
        <v>0</v>
      </c>
      <c r="F11" s="13">
        <f t="shared" si="32"/>
        <v>0</v>
      </c>
    </row>
    <row r="12">
      <c r="A12" s="38">
        <f t="shared" si="33"/>
        <v>46508</v>
      </c>
      <c r="B12" s="13">
        <f>SUMIFS(Abonnements!$R$51:$R$90,Abonnements!$I$51:$I$90,"Compte perso 1")</f>
        <v>0</v>
      </c>
      <c r="C12" s="13">
        <f>SUMIFS(Abonnements!$R$51:$R$90,Abonnements!$I$51:$I$90,"Compte joint")</f>
        <v>0</v>
      </c>
      <c r="D12" s="13">
        <f>C12*Synthèse!$G$6</f>
        <v>0</v>
      </c>
      <c r="E12" s="13">
        <f t="shared" si="31"/>
        <v>0</v>
      </c>
      <c r="F12" s="13">
        <f t="shared" si="32"/>
        <v>0</v>
      </c>
    </row>
    <row r="13">
      <c r="A13" s="38">
        <f t="shared" si="33"/>
        <v>46539</v>
      </c>
      <c r="B13" s="13">
        <f>SUMIFS(Abonnements!$S$51:$S$90,Abonnements!$I$51:$I$90,"Compte perso 1")</f>
        <v>0</v>
      </c>
      <c r="C13" s="13">
        <f>SUMIFS(Abonnements!$S$51:$S$90,Abonnements!$I$51:$I$90,"Compte joint")</f>
        <v>0</v>
      </c>
      <c r="D13" s="13">
        <f>C13*Synthèse!$G$6</f>
        <v>0</v>
      </c>
      <c r="E13" s="13">
        <f t="shared" si="31"/>
        <v>0</v>
      </c>
      <c r="F13" s="13">
        <f t="shared" si="32"/>
        <v>0</v>
      </c>
    </row>
    <row r="14">
      <c r="A14" s="38">
        <f t="shared" si="33"/>
        <v>46569</v>
      </c>
      <c r="B14" s="13">
        <f>SUMIFS(Abonnements!$T$51:$T$90,Abonnements!$I$51:$I$90,"Compte perso 1")</f>
        <v>0</v>
      </c>
      <c r="C14" s="13">
        <f>SUMIFS(Abonnements!$T$51:$T$90,Abonnements!$I$51:$I$90,"Compte joint")</f>
        <v>0</v>
      </c>
      <c r="D14" s="13">
        <f>C14*Synthèse!$G$6</f>
        <v>0</v>
      </c>
      <c r="E14" s="13">
        <f t="shared" si="31"/>
        <v>0</v>
      </c>
      <c r="F14" s="13">
        <f t="shared" si="32"/>
        <v>0</v>
      </c>
    </row>
    <row r="15">
      <c r="A15" s="38">
        <f t="shared" si="33"/>
        <v>46600</v>
      </c>
      <c r="B15" s="13">
        <f>SUMIFS(Abonnements!$U$51:$U$90,Abonnements!$I$51:$I$90,"Compte perso 1")</f>
        <v>0</v>
      </c>
      <c r="C15" s="13">
        <f>SUMIFS(Abonnements!$U$51:$U$90,Abonnements!$I$51:$I$90,"Compte joint")</f>
        <v>0</v>
      </c>
      <c r="D15" s="13">
        <f>C15*Synthèse!$G$6</f>
        <v>0</v>
      </c>
      <c r="E15" s="13">
        <f t="shared" si="31"/>
        <v>0</v>
      </c>
      <c r="F15" s="13">
        <f t="shared" si="32"/>
        <v>0</v>
      </c>
    </row>
    <row r="16">
      <c r="A16" s="38">
        <f t="shared" si="33"/>
        <v>46631</v>
      </c>
      <c r="B16" s="13">
        <f>SUMIFS(Abonnements!$V$51:$V$90,Abonnements!$I$51:$I$90,"Compte perso 1")</f>
        <v>0</v>
      </c>
      <c r="C16" s="13">
        <f>SUMIFS(Abonnements!$V$51:$V$90,Abonnements!$I$51:$I$90,"Compte joint")</f>
        <v>0</v>
      </c>
      <c r="D16" s="13">
        <f>C16*Synthèse!$G$6</f>
        <v>0</v>
      </c>
      <c r="E16" s="13">
        <f t="shared" si="31"/>
        <v>0</v>
      </c>
      <c r="F16" s="13">
        <f t="shared" si="32"/>
        <v>0</v>
      </c>
    </row>
    <row r="18">
      <c r="A18" s="11" t="s">
        <v>134</v>
      </c>
      <c r="B18" s="12">
        <f>SUM(B5:B16)</f>
        <v>0</v>
      </c>
      <c r="C18" s="12">
        <f>SUM(C5:C16)</f>
        <v>0</v>
      </c>
      <c r="D18" s="12">
        <f>SUM(D5:D16)</f>
        <v>0</v>
      </c>
      <c r="E18" s="12">
        <f>SUM(E5:E16)</f>
        <v>0</v>
      </c>
      <c r="F18" s="12">
        <f>SUM(F5:F16)</f>
        <v>0</v>
      </c>
      <c r="G18" s="11"/>
    </row>
  </sheetData>
  <mergeCells count="2">
    <mergeCell ref="A1:G1"/>
    <mergeCell ref="A2:G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2026-10-17T07:57:07Z</dcterms:modified>
</cp:coreProperties>
</file>